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CHU\Pole ELH\Achats_Generaux\TVX\TVX\PURPAN\P2421 DEMOL CRECHE - PARKING\TVX\CONSULTATION DEMOL\0. DOC W\dossier pour vérif TB\"/>
    </mc:Choice>
  </mc:AlternateContent>
  <xr:revisionPtr revIDLastSave="0" documentId="13_ncr:1_{848F72D1-2EC3-419C-8DDF-2D47B1CB7973}" xr6:coauthVersionLast="47" xr6:coauthVersionMax="47" xr10:uidLastSave="{00000000-0000-0000-0000-000000000000}"/>
  <bookViews>
    <workbookView xWindow="-120" yWindow="-120" windowWidth="29040" windowHeight="15720" xr2:uid="{00000000-000D-0000-FFFF-FFFF00000000}"/>
  </bookViews>
  <sheets>
    <sheet name="DPGF " sheetId="12" r:id="rId1"/>
    <sheet name="Base de recherche" sheetId="15" state="hidden" r:id="rId2"/>
  </sheets>
  <externalReferences>
    <externalReference r:id="rId3"/>
  </externalReferences>
  <definedNames>
    <definedName name="ALE">#REF!</definedName>
    <definedName name="Amo">#REF!</definedName>
    <definedName name="ANA">#REF!</definedName>
    <definedName name="ASST">#REF!</definedName>
    <definedName name="CEN">#REF!</definedName>
    <definedName name="CMHZ">#REF!</definedName>
    <definedName name="CMO">#REF!</definedName>
    <definedName name="COE">#REF!</definedName>
    <definedName name="CON">#REF!</definedName>
    <definedName name="DEC">#REF!</definedName>
    <definedName name="ENC">#REF!</definedName>
    <definedName name="FF">#REF!</definedName>
    <definedName name="FGX">#REF!</definedName>
    <definedName name="FSST">#REF!</definedName>
    <definedName name="HJ">#REF!</definedName>
    <definedName name="intervenant">#REF!</definedName>
    <definedName name="MAT">#REF!</definedName>
    <definedName name="MB">#REF!</definedName>
    <definedName name="MMO">#REF!</definedName>
    <definedName name="MSST">#REF!</definedName>
    <definedName name="MST">#REF!</definedName>
    <definedName name="PIL">#REF!</definedName>
    <definedName name="PRO">#REF!</definedName>
    <definedName name="ss">#REF!</definedName>
    <definedName name="T.V.A.">#REF!</definedName>
    <definedName name="TN">#REF!</definedName>
    <definedName name="VOL">'[1]abaque T. fuites'!$C$1</definedName>
    <definedName name="_xlnm.Print_Area" localSheetId="0">'DPGF '!$A$1:$G$106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05" i="12" l="1"/>
  <c r="G37" i="12" l="1"/>
  <c r="G38" i="12"/>
  <c r="G39" i="12"/>
  <c r="G40" i="12"/>
  <c r="G41" i="12"/>
  <c r="G42" i="12"/>
  <c r="G43" i="12"/>
  <c r="G44" i="12"/>
  <c r="G36" i="12"/>
  <c r="G66" i="12" l="1"/>
  <c r="G65" i="12"/>
  <c r="G58" i="12"/>
  <c r="G78" i="12" l="1"/>
  <c r="G56" i="12" l="1"/>
  <c r="B101" i="12" l="1"/>
  <c r="B100" i="12"/>
  <c r="B99" i="12"/>
  <c r="B98" i="12"/>
  <c r="B97" i="12"/>
  <c r="B96" i="12"/>
  <c r="B95" i="12"/>
  <c r="F87" i="12"/>
  <c r="G86" i="12"/>
  <c r="G85" i="12"/>
  <c r="G84" i="12"/>
  <c r="F81" i="12"/>
  <c r="G80" i="12"/>
  <c r="G79" i="12"/>
  <c r="G77" i="12"/>
  <c r="G76" i="12"/>
  <c r="G75" i="12"/>
  <c r="G74" i="12"/>
  <c r="G73" i="12"/>
  <c r="G72" i="12"/>
  <c r="G71" i="12"/>
  <c r="G70" i="12"/>
  <c r="G69" i="12"/>
  <c r="G68" i="12"/>
  <c r="G67" i="12"/>
  <c r="G64" i="12"/>
  <c r="G63" i="12"/>
  <c r="F60" i="12"/>
  <c r="G59" i="12"/>
  <c r="G57" i="12"/>
  <c r="G55" i="12"/>
  <c r="G54" i="12"/>
  <c r="G53" i="12"/>
  <c r="F48" i="12"/>
  <c r="G47" i="12"/>
  <c r="G46" i="12"/>
  <c r="G45" i="12"/>
  <c r="G35" i="12"/>
  <c r="F31" i="12"/>
  <c r="G30" i="12"/>
  <c r="G29" i="12"/>
  <c r="G28" i="12"/>
  <c r="F25" i="12"/>
  <c r="G24" i="12"/>
  <c r="G23" i="12"/>
  <c r="G22" i="12"/>
  <c r="G21" i="12"/>
  <c r="G20" i="12"/>
  <c r="G19" i="12"/>
  <c r="G18" i="12"/>
  <c r="G17" i="12"/>
  <c r="G16" i="12"/>
  <c r="G15" i="12"/>
  <c r="F12" i="12"/>
  <c r="G11" i="12"/>
  <c r="G10" i="12"/>
  <c r="G9" i="12"/>
  <c r="G8" i="12"/>
  <c r="G7" i="12"/>
  <c r="G87" i="12" l="1"/>
  <c r="D101" i="12" s="1"/>
  <c r="G25" i="12"/>
  <c r="D96" i="12" s="1"/>
  <c r="G12" i="12"/>
  <c r="D95" i="12" s="1"/>
  <c r="G81" i="12"/>
  <c r="D100" i="12" s="1"/>
  <c r="G60" i="12"/>
  <c r="D99" i="12" s="1"/>
  <c r="G48" i="12"/>
  <c r="D98" i="12" s="1"/>
  <c r="G31" i="12"/>
  <c r="D97" i="12" l="1"/>
  <c r="D102" i="12" s="1"/>
  <c r="E97" i="12"/>
  <c r="F89" i="12"/>
  <c r="D109" i="12" l="1"/>
  <c r="F90" i="12"/>
  <c r="F91" i="12" s="1"/>
</calcChain>
</file>

<file path=xl/sharedStrings.xml><?xml version="1.0" encoding="utf-8"?>
<sst xmlns="http://schemas.openxmlformats.org/spreadsheetml/2006/main" count="404" uniqueCount="312">
  <si>
    <t>Désignation</t>
  </si>
  <si>
    <t>Unité</t>
  </si>
  <si>
    <t>Quantité</t>
  </si>
  <si>
    <t>P.U. HT  €</t>
  </si>
  <si>
    <t>Montant HT €</t>
  </si>
  <si>
    <t>TRAVAUX PRÉPARATOIRES</t>
  </si>
  <si>
    <t>forfait</t>
  </si>
  <si>
    <t>TOTAL € HT</t>
  </si>
  <si>
    <t>TVA €</t>
  </si>
  <si>
    <t>TOTAL  € TTC</t>
  </si>
  <si>
    <t>2.1</t>
  </si>
  <si>
    <t>2.2</t>
  </si>
  <si>
    <t>2.3</t>
  </si>
  <si>
    <t>2.4</t>
  </si>
  <si>
    <t>2.5</t>
  </si>
  <si>
    <t>2.6</t>
  </si>
  <si>
    <t>2.7</t>
  </si>
  <si>
    <t>2.8</t>
  </si>
  <si>
    <t>2.9</t>
  </si>
  <si>
    <t>2.10</t>
  </si>
  <si>
    <t>* :  les mesures de protection collectives comprennent la mise en place des zones d'approche avec zones fonctionnelles distinctes, le nettoyage des surfaces préalable aux travaux selon phasage adapté, isolement, calfeutrement, confinement de la zone de travail conformément au processus retenu et aux préconisations minimales fixées au CCTP, y compris mise en place des moyens de gestion des flux d'air, des moyens de secours, de contrôles des paramètres mise en place des tunnels de décontamination et des installations techniques de désamiantage (brumisateur pour sédimentation continue, système de récupération des eaux , etc.)</t>
  </si>
  <si>
    <t>8.2.2</t>
  </si>
  <si>
    <t>ÉTUDES D'EXÉCUTION</t>
  </si>
  <si>
    <r>
      <t>Participation à l'ensemble des réunions nécessaires</t>
    </r>
    <r>
      <rPr>
        <sz val="10"/>
        <rFont val="Tahoma"/>
        <family val="2"/>
      </rPr>
      <t xml:space="preserve"> pour la durée du chantier</t>
    </r>
  </si>
  <si>
    <t>Référence DPGF</t>
  </si>
  <si>
    <r>
      <t>Conditionnement en big bag, stockage temporaire évacué à l'avancement, transport et élimination des déchets amiantés en filière agréée</t>
    </r>
    <r>
      <rPr>
        <sz val="10"/>
        <rFont val="Tahoma"/>
        <family val="2"/>
      </rPr>
      <t xml:space="preserve"> (ISDD ou ISDND  selon matériaux et arrêté)</t>
    </r>
  </si>
  <si>
    <t>TRAVAUX DE RETRAIT DES MPCA</t>
  </si>
  <si>
    <t>5.2.1</t>
  </si>
  <si>
    <t>5.2.2</t>
  </si>
  <si>
    <t>5.2.3</t>
  </si>
  <si>
    <t>Garde et surveillance de chantier</t>
  </si>
  <si>
    <t>Débroussaillage</t>
  </si>
  <si>
    <t>6.1</t>
  </si>
  <si>
    <r>
      <rPr>
        <sz val="10"/>
        <rFont val="Tahoma"/>
        <family val="2"/>
      </rPr>
      <t>Réalisation des</t>
    </r>
    <r>
      <rPr>
        <b/>
        <sz val="10"/>
        <rFont val="Tahoma"/>
        <family val="2"/>
      </rPr>
      <t xml:space="preserve"> prélèvements d'air et d'eau et des analyses META</t>
    </r>
    <r>
      <rPr>
        <sz val="10"/>
        <rFont val="Tahoma"/>
        <family val="2"/>
      </rPr>
      <t xml:space="preserve"> de surveillance générale (base-vie, périphérie site, etc.) pendant toute la durée des travaux</t>
    </r>
  </si>
  <si>
    <t>Déconstruction</t>
  </si>
  <si>
    <t>Gestion de terres polluées</t>
  </si>
  <si>
    <t>Remblaiement</t>
  </si>
  <si>
    <t>** pour l'ensemble des postes de retrait, l'objectif de la phase  consiste en l'abaissement maximal de l'empoussièrement par abattage des poussières, humidification, brumisation continue, aspiration à la source, renouvellement de l'air, nettoyage régulier de la zone, etc. Le retrait du matériau doit être complet, y compris éventuelles projections et toutes surfaces potentiellement contaminés,3 jusqu'à obtenir la décontamination du substrat</t>
  </si>
  <si>
    <t>DÉCONSTRUCTION</t>
  </si>
  <si>
    <t>Analyses de restitution</t>
  </si>
  <si>
    <t>REMISE EN ÉTAT DU SITE ET RESTITUTION</t>
  </si>
  <si>
    <t>Enherbement</t>
  </si>
  <si>
    <t>Financier</t>
  </si>
  <si>
    <t>ml</t>
  </si>
  <si>
    <t>SOUS-TOTAL n°</t>
  </si>
  <si>
    <t>m²</t>
  </si>
  <si>
    <t>TOTAL DPGF</t>
  </si>
  <si>
    <r>
      <t>GESTION DES PEMD</t>
    </r>
    <r>
      <rPr>
        <sz val="12"/>
        <color theme="0"/>
        <rFont val="Tahoma"/>
        <family val="2"/>
      </rPr>
      <t xml:space="preserve"> en filière de réemploi ou recyclage spécifique</t>
    </r>
  </si>
  <si>
    <r>
      <rPr>
        <b/>
        <sz val="10"/>
        <rFont val="Tahoma"/>
        <family val="2"/>
      </rPr>
      <t xml:space="preserve">Remise en état </t>
    </r>
    <r>
      <rPr>
        <sz val="10"/>
        <rFont val="Tahoma"/>
        <family val="2"/>
      </rPr>
      <t>et nettoyage final du site</t>
    </r>
  </si>
  <si>
    <r>
      <t xml:space="preserve">Bois </t>
    </r>
    <r>
      <rPr>
        <i/>
        <sz val="10"/>
        <rFont val="Tahoma"/>
        <family val="2"/>
      </rPr>
      <t>(possible de différents types de bois)</t>
    </r>
  </si>
  <si>
    <r>
      <t>Plastique</t>
    </r>
    <r>
      <rPr>
        <sz val="10"/>
        <rFont val="Tahoma"/>
        <family val="2"/>
      </rPr>
      <t xml:space="preserve"> </t>
    </r>
    <r>
      <rPr>
        <i/>
        <sz val="10"/>
        <rFont val="Tahoma"/>
        <family val="2"/>
      </rPr>
      <t>(possible de scinder PVC, isolant fibres plastiques, gaines et autres produits plastiques)</t>
    </r>
  </si>
  <si>
    <t>Isolants en laine minérale /laine de verre et dalles de faux-plafond</t>
  </si>
  <si>
    <t>Définition du projet</t>
  </si>
  <si>
    <t>Description</t>
  </si>
  <si>
    <t>Organisation des travaux</t>
  </si>
  <si>
    <t>Intervenants</t>
  </si>
  <si>
    <t>Délais</t>
  </si>
  <si>
    <t>Cadre applicable</t>
  </si>
  <si>
    <t>Connaissance du site</t>
  </si>
  <si>
    <t>Ouvrages à déconstruire</t>
  </si>
  <si>
    <t>Espaces extérieurs à déconstruire</t>
  </si>
  <si>
    <t>Réseaux existants</t>
  </si>
  <si>
    <t>Contraintes de l’opération</t>
  </si>
  <si>
    <t>Contraintes liées au contexte de l’opération</t>
  </si>
  <si>
    <t>Contraintes liées aux caractéristiques des Ouvrages et à leur environnement immédiat</t>
  </si>
  <si>
    <t>3.2.1</t>
  </si>
  <si>
    <t>Contraintes liées à l’environnement du site</t>
  </si>
  <si>
    <t>3.2.2</t>
  </si>
  <si>
    <t>Contraintes bâtimentaires</t>
  </si>
  <si>
    <t>Contraintes liées à l’organisation de l’Opération</t>
  </si>
  <si>
    <t>Horaires de chantier</t>
  </si>
  <si>
    <t>Points d’arrêt et réception des travaux</t>
  </si>
  <si>
    <t>Préparation de chantier, études d’exécution et encadrement du chantier</t>
  </si>
  <si>
    <t>Réunions – encadrement</t>
  </si>
  <si>
    <t>Plans et procédures d’exécution</t>
  </si>
  <si>
    <t>Travaux préparatoires et installations de chantier</t>
  </si>
  <si>
    <t>Travaux préparatoires</t>
  </si>
  <si>
    <t>5.1.1</t>
  </si>
  <si>
    <t>Constat initial</t>
  </si>
  <si>
    <t>5.1.2</t>
  </si>
  <si>
    <t>Réseaux</t>
  </si>
  <si>
    <t>5.1.3</t>
  </si>
  <si>
    <t>Sécurisation</t>
  </si>
  <si>
    <t>5.1.4</t>
  </si>
  <si>
    <t>Protections et déposes préalables</t>
  </si>
  <si>
    <t>Installations de chantier</t>
  </si>
  <si>
    <t>Spécificités liées la mise en place des cantonnements</t>
  </si>
  <si>
    <t>Raccordement en fluides et énergies</t>
  </si>
  <si>
    <t>Clôture de chantier et signalisation</t>
  </si>
  <si>
    <t>Moyens d’accès</t>
  </si>
  <si>
    <t>Travaux de curage</t>
  </si>
  <si>
    <t>Objectifs des travaux de curage</t>
  </si>
  <si>
    <t>Traitement préalable des surfaces contaminées</t>
  </si>
  <si>
    <t>Matériaux à curer</t>
  </si>
  <si>
    <t>Travaux de désamiantage</t>
  </si>
  <si>
    <t>Objectifs des travaux de désamiantage</t>
  </si>
  <si>
    <t>Matériaux amiantés</t>
  </si>
  <si>
    <t>7.2.1</t>
  </si>
  <si>
    <t>Liste des MPCA à retirer</t>
  </si>
  <si>
    <t>7.2.2</t>
  </si>
  <si>
    <t>Investigations concomitantes aux travaux</t>
  </si>
  <si>
    <t>7.2.3</t>
  </si>
  <si>
    <t>Particularités des MPCA à traiter</t>
  </si>
  <si>
    <t>7.2.4</t>
  </si>
  <si>
    <t>prise en compte de Surfaces contaminées</t>
  </si>
  <si>
    <t>Schémas de principe d’intervention</t>
  </si>
  <si>
    <t>Moyens d’accès et de manutention nécessaires au désamiantage</t>
  </si>
  <si>
    <t>Méthodologies suggérées dans le cadre du présent projet</t>
  </si>
  <si>
    <t>Travaux de gestion du risque plomb</t>
  </si>
  <si>
    <t>Objectifs des travaux de gestion du plomb</t>
  </si>
  <si>
    <t>Matériaux contenant du plomb</t>
  </si>
  <si>
    <t>8.2.1</t>
  </si>
  <si>
    <t>Liste des matériaux plombés à retirer</t>
  </si>
  <si>
    <t>Surfaces contaminées</t>
  </si>
  <si>
    <t>8.2.3</t>
  </si>
  <si>
    <t>8.2.4</t>
  </si>
  <si>
    <t>Particularités des matériaux plombés à traiter</t>
  </si>
  <si>
    <t>Moyens de protections minimaux associés aux techniques pressenties</t>
  </si>
  <si>
    <t>8.3.1</t>
  </si>
  <si>
    <t>Gestion du risque en démontage de supports plombés</t>
  </si>
  <si>
    <t>8.3.2</t>
  </si>
  <si>
    <t>Intervention en milieu à risque de contamination plomb (curage, démontage)</t>
  </si>
  <si>
    <t>8.3.3</t>
  </si>
  <si>
    <t>Gestion du risque plomb en démolition mécanique</t>
  </si>
  <si>
    <t>8.3.4</t>
  </si>
  <si>
    <t>Déplombage par curage et démolition intérieure d’éléments plombés</t>
  </si>
  <si>
    <t>8.3.5</t>
  </si>
  <si>
    <t>Cas du chalumage</t>
  </si>
  <si>
    <t>8.3.6</t>
  </si>
  <si>
    <t>Déplombage par retrait de substrat plombé</t>
  </si>
  <si>
    <t>Cas d’une charpente plombée à désolidariser pour évacuation</t>
  </si>
  <si>
    <t>Moyens d’accès et de manutention nécessaires</t>
  </si>
  <si>
    <t>Gestion des autres contaminants du bâtiment</t>
  </si>
  <si>
    <t>HAP, HCT et autres composés hydrocarburés (enrobés)</t>
  </si>
  <si>
    <t>HAP, HCT et autres composés hydrocarburés (étanchéités)</t>
  </si>
  <si>
    <t>Polluants des constituants du bâtiment</t>
  </si>
  <si>
    <t>Polluants des équipements bâtimentaires</t>
  </si>
  <si>
    <t>Moyens de protection associés</t>
  </si>
  <si>
    <t>Travaux de confortements provisoires</t>
  </si>
  <si>
    <t>Objet des travaux de confortement</t>
  </si>
  <si>
    <t>Confortement de bâtiments par ouvrages provisoires</t>
  </si>
  <si>
    <t>Confortement de murs de soutènement ou murs contre terre par ouvrages provisoires</t>
  </si>
  <si>
    <t>Confortement de murs de soutènement ou murs contre terre par remblaiement</t>
  </si>
  <si>
    <t>Surveillance des fissures</t>
  </si>
  <si>
    <t>Surveillance des déplacements</t>
  </si>
  <si>
    <t>Principe général et phasage</t>
  </si>
  <si>
    <t>Protections préalables</t>
  </si>
  <si>
    <t>Désolidarisations et écrêtage manuel des superstructures</t>
  </si>
  <si>
    <t>Désolidarisations des superstructures par sciage</t>
  </si>
  <si>
    <t>Démolition par écrêtage mécanisé</t>
  </si>
  <si>
    <t>Démolition mécanique des superstructures</t>
  </si>
  <si>
    <t>Démolition des infrastructures</t>
  </si>
  <si>
    <t>Démolition des ouvrages extérieurs</t>
  </si>
  <si>
    <t>Autres ouvrages</t>
  </si>
  <si>
    <t>11.9.1</t>
  </si>
  <si>
    <t>Cuves enterrées</t>
  </si>
  <si>
    <t>11.9.2</t>
  </si>
  <si>
    <t>Autre ouvrages (cheminées, éléments de process, etc.)</t>
  </si>
  <si>
    <t>Tri et concassage hors site</t>
  </si>
  <si>
    <t>Tri et concassage sur site</t>
  </si>
  <si>
    <t>Autres contrôles</t>
  </si>
  <si>
    <t>Gestion des PEMD</t>
  </si>
  <si>
    <t>Principe</t>
  </si>
  <si>
    <t>Réemploi / Réutilisation</t>
  </si>
  <si>
    <t>Recyclage</t>
  </si>
  <si>
    <t>Cas des bétons issus de la déconstruction</t>
  </si>
  <si>
    <t>12.4.1</t>
  </si>
  <si>
    <t>Bétons concassés sur site en vue de leur réutilisation en GR</t>
  </si>
  <si>
    <t>12.4.2</t>
  </si>
  <si>
    <t>Bétons concassés sur site en vue de leur réutilisation en GBR</t>
  </si>
  <si>
    <t>12.4.3</t>
  </si>
  <si>
    <t>Bétons concassés hors site en vue de leur réutilisation en GR</t>
  </si>
  <si>
    <t>12.4.4</t>
  </si>
  <si>
    <t>Bétons concassés hors site en vue de leur réutilisation en GBR</t>
  </si>
  <si>
    <t>Données d’entrée</t>
  </si>
  <si>
    <t>Excavations de terres et remblais pollués et stockage provisoire</t>
  </si>
  <si>
    <t>Transport et évacuation des matériaux contaminés</t>
  </si>
  <si>
    <t>Remblaiement, compactage, nivellement</t>
  </si>
  <si>
    <t>14.1.1</t>
  </si>
  <si>
    <t>Objectifs du remblaiement – nivellement</t>
  </si>
  <si>
    <t>14.1.2</t>
  </si>
  <si>
    <t>Utilisation des matériaux du site</t>
  </si>
  <si>
    <t>14.1.3</t>
  </si>
  <si>
    <t>Qualité des matériaux d’apport</t>
  </si>
  <si>
    <t>14.1.4</t>
  </si>
  <si>
    <t>Mise en œuvre</t>
  </si>
  <si>
    <t>Nivellement du site</t>
  </si>
  <si>
    <t>Remise en état du site et restitution</t>
  </si>
  <si>
    <t>Clôturage définitif</t>
  </si>
  <si>
    <t>Protection des ouvrages mitoyens découverts</t>
  </si>
  <si>
    <t>15.2.1</t>
  </si>
  <si>
    <t>Reprise de tête de mur</t>
  </si>
  <si>
    <t>15.2.2</t>
  </si>
  <si>
    <t>Repose de rive de couverture</t>
  </si>
  <si>
    <t>15.2.3</t>
  </si>
  <si>
    <t>Couvertines zinc sur tête de mur</t>
  </si>
  <si>
    <t>15.2.4</t>
  </si>
  <si>
    <t>Reprises de maçonnerie</t>
  </si>
  <si>
    <t>15.2.5</t>
  </si>
  <si>
    <t>Enduit monocouche hydrofuge</t>
  </si>
  <si>
    <t>15.2.6</t>
  </si>
  <si>
    <t>Étanchéité des murs enterrés</t>
  </si>
  <si>
    <t>Remises en état</t>
  </si>
  <si>
    <t>Repli final et documentation</t>
  </si>
  <si>
    <t>Schémas de principe d’intervention plomb</t>
  </si>
  <si>
    <r>
      <t xml:space="preserve">Établissement des études d'exécution, </t>
    </r>
    <r>
      <rPr>
        <sz val="10"/>
        <rFont val="Tahoma"/>
        <family val="2"/>
      </rPr>
      <t>y compris études techniques et analyses des risques, diffusion aux MOE, CSPS et MO. Établissement d'un PPSPS, des notes de calculs, du SOGED, démarche à faible impact environnemental, PIC…</t>
    </r>
  </si>
  <si>
    <r>
      <t>Établissement du plan de retrait ou d'encapsulage (PRE)</t>
    </r>
    <r>
      <rPr>
        <sz val="10"/>
        <rFont val="Tahoma"/>
        <family val="2"/>
      </rPr>
      <t>, y compris études techniques et analyses des risques, diffusion aux MOE, CSPS et MO puis aux organismes de tutelle. Établissement d'une stratégie d'échantillonnage par un organisme accrédité COFRAC. Établissement d'un PPSPS.</t>
    </r>
  </si>
  <si>
    <r>
      <t xml:space="preserve">Documents à fournir : </t>
    </r>
    <r>
      <rPr>
        <sz val="10"/>
        <rFont val="Tahoma"/>
        <family val="2"/>
      </rPr>
      <t>Présentation des FID, CAP et BSDA préalablement au démarrage des travaux. Établissement des documents de chantier y compris des registres de suivi et frais pour mises à jour. Établissement d'un plan d'installation de chantier et des circulations dans l'enceinte du site ainsi qu'à l'extérieur pour les approvisionnement et évacuations</t>
    </r>
    <r>
      <rPr>
        <b/>
        <sz val="10"/>
        <rFont val="Tahoma"/>
        <family val="2"/>
      </rPr>
      <t>.</t>
    </r>
  </si>
  <si>
    <r>
      <t xml:space="preserve">Mise en place des moyens de protection collectives* 
</t>
    </r>
    <r>
      <rPr>
        <sz val="10"/>
        <rFont val="Tahoma"/>
        <family val="2"/>
      </rPr>
      <t>Aménagement des zones d'approche
Mise en place des des sas (personnel et matériel déchets) et des moyens de ventilation, équipements de protection collective, raccordements des fluides,
Pose de polyanes ou de thermo-rétractables provisoires pour créer le volume chantier étanche 
Pose confinement et polyanes de propreté + entretien
Mise en dépression et contrôle</t>
    </r>
  </si>
  <si>
    <t>Réalisation et transmission du Dossier des Ouvrages Exécutés et du rapport de fin de travaux amiante</t>
  </si>
  <si>
    <r>
      <t xml:space="preserve">Installations électrique de chantier </t>
    </r>
    <r>
      <rPr>
        <sz val="10"/>
        <rFont val="Tahoma"/>
        <family val="2"/>
      </rPr>
      <t>y compris raccordement, consommation, maintenance et adaptation pendant toute la durée du chantier - NB : Mise en place d'un sous compteur spécifique aux travaux</t>
    </r>
  </si>
  <si>
    <r>
      <t xml:space="preserve">Installations eau de chantier </t>
    </r>
    <r>
      <rPr>
        <sz val="10"/>
        <rFont val="Tahoma"/>
        <family val="2"/>
      </rPr>
      <t>y compris raccordement, consommation, maintenance et adaptation pendant toute la durée du chantier</t>
    </r>
    <r>
      <rPr>
        <b/>
        <sz val="10"/>
        <rFont val="Tahoma"/>
        <family val="2"/>
      </rPr>
      <t xml:space="preserve"> </t>
    </r>
    <r>
      <rPr>
        <sz val="10"/>
        <rFont val="Tahoma"/>
        <family val="2"/>
      </rPr>
      <t>- NB : Mise en place d'un sous compteur spécifique au présent lot</t>
    </r>
  </si>
  <si>
    <r>
      <t xml:space="preserve">Consignations des réseaux </t>
    </r>
    <r>
      <rPr>
        <sz val="10"/>
        <rFont val="Tahoma"/>
        <family val="2"/>
      </rPr>
      <t>y compris maintenance et adaptation pendant toute la durée du chantier</t>
    </r>
  </si>
  <si>
    <r>
      <t>Aménagement des circulations</t>
    </r>
    <r>
      <rPr>
        <sz val="10"/>
        <rFont val="Tahoma"/>
        <family val="2"/>
      </rPr>
      <t xml:space="preserve"> </t>
    </r>
    <r>
      <rPr>
        <b/>
        <sz val="10"/>
        <rFont val="Tahoma"/>
        <family val="2"/>
      </rPr>
      <t>interne</t>
    </r>
    <r>
      <rPr>
        <sz val="10"/>
        <rFont val="Tahoma"/>
        <family val="2"/>
      </rPr>
      <t xml:space="preserve"> sur le site - flux des matériels, matériaux, déchets, opérateurs, occupants, usagers</t>
    </r>
    <r>
      <rPr>
        <b/>
        <sz val="10"/>
        <rFont val="Tahoma"/>
        <family val="2"/>
      </rPr>
      <t>, y compris mise en place des panneaux de chantier, y compris remplacement en cas de dégradation</t>
    </r>
  </si>
  <si>
    <t>mois</t>
  </si>
  <si>
    <r>
      <t xml:space="preserve">Marquage </t>
    </r>
    <r>
      <rPr>
        <sz val="10"/>
        <rFont val="Tahoma"/>
        <family val="2"/>
      </rPr>
      <t>des matériaux dangereux</t>
    </r>
    <r>
      <rPr>
        <i/>
        <sz val="10"/>
        <rFont val="Tahoma"/>
        <family val="2"/>
      </rPr>
      <t xml:space="preserve"> (amiante / plomb / autre)</t>
    </r>
  </si>
  <si>
    <r>
      <t xml:space="preserve">Mise en sécurité du site </t>
    </r>
    <r>
      <rPr>
        <sz val="10"/>
        <rFont val="Tahoma"/>
        <family val="2"/>
      </rPr>
      <t>au démarrage des travaux (fermeture/protection des trémies, mise en place de GC, interdiction d'accès des zones à risques,…)</t>
    </r>
  </si>
  <si>
    <r>
      <rPr>
        <b/>
        <sz val="10"/>
        <rFont val="Tahoma"/>
        <family val="2"/>
      </rPr>
      <t>Constats d'huissier</t>
    </r>
    <r>
      <rPr>
        <sz val="10"/>
        <rFont val="Tahoma"/>
        <family val="2"/>
      </rPr>
      <t xml:space="preserve"> avant et après travaux</t>
    </r>
  </si>
  <si>
    <t>6.9</t>
  </si>
  <si>
    <t>6.10</t>
  </si>
  <si>
    <r>
      <t>Installations de chantier/repli de chantier</t>
    </r>
    <r>
      <rPr>
        <sz val="10"/>
        <rFont val="Tahoma"/>
        <family val="2"/>
      </rPr>
      <t xml:space="preserve"> -  Aménagement de la base-vie  - installation de la base vie pour la durée du chantier et entretien - raccordements divers (électricité, eau, assainissement, éclairage, etc.) - Contrôle des installations électricité, eau, signalisation du chantier avec émission de PV, consommations diverses</t>
    </r>
  </si>
  <si>
    <r>
      <t>Gestion des arbres</t>
    </r>
    <r>
      <rPr>
        <sz val="10"/>
        <rFont val="Tahoma"/>
        <family val="2"/>
      </rPr>
      <t xml:space="preserve"> (protection préalable des arbres conservés)</t>
    </r>
  </si>
  <si>
    <t>Forfait</t>
  </si>
  <si>
    <r>
      <rPr>
        <b/>
        <sz val="10"/>
        <rFont val="Tahoma"/>
        <family val="2"/>
      </rPr>
      <t>Dispositions applicables au recyclage</t>
    </r>
    <r>
      <rPr>
        <sz val="10"/>
        <rFont val="Tahoma"/>
        <family val="2"/>
      </rPr>
      <t xml:space="preserve">
Y compris adaption du mode de déconstruction, transport et traitement, compris conditions de mise à disposition des contenants et reprise des matériaux par éco-organisme</t>
    </r>
  </si>
  <si>
    <t>Retrait des MPCA selon le processus retenu ***</t>
  </si>
  <si>
    <t>6.3</t>
  </si>
  <si>
    <t>Postes</t>
  </si>
  <si>
    <t>Récapitulatif par postes</t>
  </si>
  <si>
    <t>Travaux de désamiantage, de déplombage, de curage et de déconstruction
de l'ancienne Crèche du CHU de PURPAN (31 300)</t>
  </si>
  <si>
    <r>
      <t xml:space="preserve">Mise en place des </t>
    </r>
    <r>
      <rPr>
        <b/>
        <sz val="10"/>
        <rFont val="Tahoma"/>
        <family val="2"/>
      </rPr>
      <t>protections préalables</t>
    </r>
    <r>
      <rPr>
        <sz val="10"/>
        <rFont val="Tahoma"/>
        <family val="2"/>
      </rPr>
      <t xml:space="preserve"> pour les avoisinants de l'ancienne crèche.</t>
    </r>
  </si>
  <si>
    <t>TRAVAUX DE RETRAIT DES MATERIAUX CONTENANT DU PLOMB</t>
  </si>
  <si>
    <r>
      <t xml:space="preserve">Retrait des Matériaux contenant du plomb sur éléments non démontable selon le processus retenu ***
</t>
    </r>
    <r>
      <rPr>
        <sz val="10"/>
        <rFont val="Tahoma"/>
        <family val="2"/>
      </rPr>
      <t>Y compris mise en place de moyens d'accès si nécessaire, retrait des équipements et autres matériaux impactés, nettoyage fin des structures et supports.</t>
    </r>
  </si>
  <si>
    <t>Ens</t>
  </si>
  <si>
    <t>U</t>
  </si>
  <si>
    <r>
      <t>Conditionnement en big bag, mise en stockage temporaire en vue du transport et de l'élimination des matériaux contenant du plomb en filière agréée</t>
    </r>
    <r>
      <rPr>
        <sz val="10"/>
        <rFont val="Tahoma"/>
        <family val="2"/>
      </rPr>
      <t xml:space="preserve"> (ISDD ou ISDND  selon matériaux et arrêté)</t>
    </r>
    <r>
      <rPr>
        <b/>
        <sz val="10"/>
        <rFont val="Tahoma"/>
        <family val="2"/>
      </rPr>
      <t>, y compris suivi des BSD</t>
    </r>
  </si>
  <si>
    <t>T</t>
  </si>
  <si>
    <t>*** : Pour l'ensemble des postes de retrait, l'objectif de la phase  consiste en l'abaissement maximal de l'empoussièrement par abattage des poussières, humidification, brumisation continue, aspiration à la source, renouvellement de l'air, nettoyage régulier de la zone, etc. Le retrait du matériau doit être complet, y compris éventuelles projection et jusqu'à obtenir la décontamination du substrat</t>
  </si>
  <si>
    <t xml:space="preserve">Peintures sur murs </t>
  </si>
  <si>
    <t>Peintures d’huisseries bois</t>
  </si>
  <si>
    <t>6.2</t>
  </si>
  <si>
    <t>6.4</t>
  </si>
  <si>
    <t>Retrait des Matériaux contenant du plomb sur éléments démontable selon le processus retenu ***
Y compris mise en place de moyens d'accès si nécessaire, retrait des équipements et autres matériaux impactés, nettoyage fin des structures et supports.</t>
  </si>
  <si>
    <t>4</t>
  </si>
  <si>
    <t>6.5</t>
  </si>
  <si>
    <t>6.6</t>
  </si>
  <si>
    <t>6.7</t>
  </si>
  <si>
    <t>6.8</t>
  </si>
  <si>
    <t>6.11</t>
  </si>
  <si>
    <t>6.12</t>
  </si>
  <si>
    <t>6.13</t>
  </si>
  <si>
    <t>Chauffe-eau - Ballon ECS 200L</t>
  </si>
  <si>
    <t>Sanitaire - WC posé</t>
  </si>
  <si>
    <r>
      <rPr>
        <b/>
        <sz val="10"/>
        <rFont val="Tahoma"/>
        <family val="2"/>
      </rPr>
      <t>Curage complet de l'ouvrage :</t>
    </r>
    <r>
      <rPr>
        <sz val="10"/>
        <rFont val="Tahoma"/>
        <family val="2"/>
      </rPr>
      <t xml:space="preserve"> 
Déshabillage des éléments de décoration, de signalétique et des mobiliers divers	
Dépose des installations et équipements spécifiques	
Dépose des sols souples et des revêtements de sol de toute nature
Dépose des faux planchers	
Dépose des revêtements et habillages muraux de toute nature (hors revêtements de muraux durs)	
Dépose des cloisons, habillages décoratifs et blocs portes	
Dépose des plafonds suspendus de toutes nature	
Dépose des installations électriques
Dépose des installations de climatisation - ventilation – désenfumage	
Dépose des installations de plomberie, y compris appareillages sanitaires
Dépose des flocages et des isolants de toutes nature,...	</t>
    </r>
  </si>
  <si>
    <t>Béton</t>
  </si>
  <si>
    <t>Briques</t>
  </si>
  <si>
    <t>Tuiles et céramiques</t>
  </si>
  <si>
    <r>
      <t xml:space="preserve">Métaux   </t>
    </r>
    <r>
      <rPr>
        <sz val="10"/>
        <rFont val="Tahoma"/>
        <family val="2"/>
      </rPr>
      <t>(Cuivre et Ferreux)</t>
    </r>
  </si>
  <si>
    <t>Divers - Fenêtres et autres ouvertures 
vitrées : bois/ aluminium/PVC et simple 
vitrage ou double vitrage</t>
  </si>
  <si>
    <t>Revêtement d'étancheité - bitumineux</t>
  </si>
  <si>
    <t>Divers - Autres matériaux non 
dangereux</t>
  </si>
  <si>
    <t>Revêtements de sol - Linoléum</t>
  </si>
  <si>
    <t>6.14</t>
  </si>
  <si>
    <t>6.15</t>
  </si>
  <si>
    <r>
      <t xml:space="preserve">Mise en place, maintenance, entretien et remise en état </t>
    </r>
    <r>
      <rPr>
        <sz val="10"/>
        <rFont val="Tahoma"/>
        <family val="2"/>
      </rPr>
      <t>si nécessaire des clôtures périphérique existante de toute nature (bardage, grillage rigide, Heras grillagé, Heras plein, murs,…)</t>
    </r>
  </si>
  <si>
    <r>
      <t>Aménagement de l'aire logistique de chantier , des magasins et du parc amiante</t>
    </r>
    <r>
      <rPr>
        <sz val="10"/>
        <rFont val="Tahoma"/>
        <family val="2"/>
      </rPr>
      <t xml:space="preserve"> (conforme à la réglementation, pour entreposage provisoire des déchets pendant toute la durée des travaux) y compris entretien et fermeture permanente pendant toute la durée des travaux
</t>
    </r>
    <r>
      <rPr>
        <b/>
        <sz val="10"/>
        <rFont val="Tahoma"/>
        <family val="2"/>
      </rPr>
      <t>Protections, signalisation et aménagements des abords du chantier (y compris dépose du mobilier urbain et protection des éléments conservés)</t>
    </r>
  </si>
  <si>
    <t>Zone</t>
  </si>
  <si>
    <r>
      <rPr>
        <sz val="10"/>
        <rFont val="Tahoma"/>
        <family val="2"/>
      </rPr>
      <t>Déconstruction mécanique des</t>
    </r>
    <r>
      <rPr>
        <b/>
        <sz val="10"/>
        <rFont val="Tahoma"/>
        <family val="2"/>
      </rPr>
      <t xml:space="preserve"> superstructures de l'ancienne crèche</t>
    </r>
  </si>
  <si>
    <r>
      <rPr>
        <sz val="10"/>
        <rFont val="Tahoma"/>
        <family val="2"/>
      </rPr>
      <t>Déconstruction mécanique des</t>
    </r>
    <r>
      <rPr>
        <b/>
        <sz val="10"/>
        <rFont val="Tahoma"/>
        <family val="2"/>
      </rPr>
      <t xml:space="preserve"> infrastructures de l'ancienne crèche</t>
    </r>
  </si>
  <si>
    <t>Déconstruction de ouvrages spécifiques (murs interne au site, cabanon,…)</t>
  </si>
  <si>
    <t>Mur à étêter, y compris reprise et finition en tête de mur</t>
  </si>
  <si>
    <t>Mélange bitumineux ne contenant pas de 
goudron et enrobé</t>
  </si>
  <si>
    <t>DEEE</t>
  </si>
  <si>
    <t xml:space="preserve">Gravillons </t>
  </si>
  <si>
    <t>6.16</t>
  </si>
  <si>
    <t>7.1</t>
  </si>
  <si>
    <t>7.2</t>
  </si>
  <si>
    <t>7.3</t>
  </si>
  <si>
    <t>5.1</t>
  </si>
  <si>
    <t>5.2</t>
  </si>
  <si>
    <t>5.3</t>
  </si>
  <si>
    <t>5.4</t>
  </si>
  <si>
    <t>5.5</t>
  </si>
  <si>
    <t>5.6</t>
  </si>
  <si>
    <t>5.7</t>
  </si>
  <si>
    <t>4.1</t>
  </si>
  <si>
    <t>4.3</t>
  </si>
  <si>
    <t>4.11</t>
  </si>
  <si>
    <t>4.10</t>
  </si>
  <si>
    <t>6.17</t>
  </si>
  <si>
    <t>Dépose soignée, conditionnement et stockage en vue d'un réemploi des mâts d'éclairage</t>
  </si>
  <si>
    <r>
      <rPr>
        <b/>
        <sz val="10"/>
        <rFont val="Tahoma"/>
        <family val="2"/>
      </rPr>
      <t xml:space="preserve">Dispositions applicables au réemploi et à la réutilisation </t>
    </r>
    <r>
      <rPr>
        <sz val="10"/>
        <rFont val="Tahoma"/>
        <family val="2"/>
      </rPr>
      <t xml:space="preserve">
Dépose soignée et précautioneuse en vue d'un réemploi, y compris stockage pour conservation, mise à disposition et transport si  nécessaire, (suivant recommandation du §11.2 du CCTP)
A noter que les postes grisée seront à déposer soigneusement suivant opportunité de reprise/don touvée par l’entreprise</t>
    </r>
  </si>
  <si>
    <t>Repli des installations de chantier, du matériel et des matériaux de chantier, nettoyage et livraison du site y compris  repliement de la base vie et de l'ensemble des installations de chantier y compris cloture de chantier.</t>
  </si>
  <si>
    <t>Dépose des VRD : couche de roulement, couche de forme et des revêtements des plateformes, ….</t>
  </si>
  <si>
    <t>Dépose du mobilier urbains (clotures, barrière, portails,…)</t>
  </si>
  <si>
    <t>Dépose soignée, conditionnement, transport et stockage des équipements du poste TGBT</t>
  </si>
  <si>
    <t>Mise en place d'une clôture en tête de mur</t>
  </si>
  <si>
    <t>Matériaux de type enduit ou peinture sur Cloisons PS</t>
  </si>
  <si>
    <t>Matériaux de type enduit ou peinture sur faux plafond</t>
  </si>
  <si>
    <t>Matériaux de type enduit sur coffrage VMC</t>
  </si>
  <si>
    <t>Matériaux de type enduits ou peinture sur Cloisons PH</t>
  </si>
  <si>
    <t>Colle de Plinthes</t>
  </si>
  <si>
    <t>Colle de faïences sur murs</t>
  </si>
  <si>
    <t>Matériaux de type peinture en Plafond ; Coffrage gaine technique VMC</t>
  </si>
  <si>
    <t>Matériaux sous évier</t>
  </si>
  <si>
    <t>Mitres</t>
  </si>
  <si>
    <t>Conduits</t>
  </si>
  <si>
    <t>Décomposition du Prix Global et Forfaitaire (DPGF)</t>
  </si>
  <si>
    <t>2025 10 17</t>
  </si>
  <si>
    <t>PSE</t>
  </si>
  <si>
    <t>PSE (Prestations Supplémentaires Eventuelles)</t>
  </si>
  <si>
    <t>PSE.1</t>
  </si>
  <si>
    <t>PSE.2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</si>
</sst>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 [$€-1]_-;\-* #,##0.00\ [$€-1]_-;_-* &quot;-&quot;??\ [$€-1]_-"/>
    <numFmt numFmtId="166" formatCode="#,##0\ &quot;€&quot;"/>
    <numFmt numFmtId="167" formatCode="#,##0.00\ &quot;€&quot;"/>
  </numFmts>
  <fonts count="27">
    <font>
      <sz val="11"/>
      <color theme="1"/>
      <name val="Calibri"/>
      <family val="2"/>
      <scheme val="minor"/>
    </font>
    <font>
      <sz val="10"/>
      <name val="Arial"/>
      <family val="2"/>
    </font>
    <font>
      <sz val="12"/>
      <name val="Arial"/>
      <family val="2"/>
    </font>
    <font>
      <sz val="8"/>
      <name val="Arial"/>
      <family val="2"/>
    </font>
    <font>
      <sz val="10"/>
      <name val="Arial"/>
      <family val="2"/>
    </font>
    <font>
      <sz val="10"/>
      <name val="Tahoma"/>
      <family val="2"/>
    </font>
    <font>
      <b/>
      <sz val="10"/>
      <name val="Tahoma"/>
      <family val="2"/>
    </font>
    <font>
      <sz val="12"/>
      <name val="Tahoma"/>
      <family val="2"/>
    </font>
    <font>
      <b/>
      <sz val="18"/>
      <name val="Tahoma"/>
      <family val="2"/>
    </font>
    <font>
      <sz val="10"/>
      <name val="Geneva"/>
      <family val="2"/>
    </font>
    <font>
      <sz val="10"/>
      <name val="Geneva"/>
    </font>
    <font>
      <sz val="11"/>
      <color theme="1"/>
      <name val="Calibri"/>
      <family val="2"/>
      <scheme val="minor"/>
    </font>
    <font>
      <sz val="14"/>
      <color theme="0"/>
      <name val="Tahoma"/>
      <family val="2"/>
    </font>
    <font>
      <b/>
      <sz val="14"/>
      <color theme="0"/>
      <name val="Tahoma"/>
      <family val="2"/>
    </font>
    <font>
      <b/>
      <sz val="12"/>
      <color theme="0"/>
      <name val="Tahoma"/>
      <family val="2"/>
    </font>
    <font>
      <b/>
      <sz val="24"/>
      <color theme="0"/>
      <name val="Tahoma"/>
      <family val="2"/>
    </font>
    <font>
      <b/>
      <sz val="22"/>
      <color rgb="FF0070C0"/>
      <name val="Tahoma"/>
      <family val="2"/>
    </font>
    <font>
      <sz val="10"/>
      <color theme="0"/>
      <name val="Tahoma"/>
      <family val="2"/>
    </font>
    <font>
      <i/>
      <sz val="10"/>
      <name val="Tahoma"/>
      <family val="2"/>
    </font>
    <font>
      <sz val="9"/>
      <color theme="0"/>
      <name val="Tahoma"/>
      <family val="2"/>
    </font>
    <font>
      <sz val="12"/>
      <color theme="0"/>
      <name val="Tahoma"/>
      <family val="2"/>
    </font>
    <font>
      <b/>
      <sz val="11"/>
      <color rgb="FF0070C0"/>
      <name val="Tahoma"/>
      <family val="2"/>
    </font>
    <font>
      <b/>
      <sz val="12"/>
      <color theme="1" tint="0.249977111117893"/>
      <name val="Tahoma"/>
      <family val="2"/>
    </font>
    <font>
      <b/>
      <sz val="14"/>
      <color theme="1" tint="0.34998626667073579"/>
      <name val="Tahoma"/>
      <family val="2"/>
    </font>
    <font>
      <sz val="11"/>
      <color theme="1" tint="0.34998626667073579"/>
      <name val="Tahoma"/>
      <family val="2"/>
    </font>
    <font>
      <sz val="10"/>
      <color rgb="FFFF0000"/>
      <name val="Arial"/>
      <family val="2"/>
    </font>
    <font>
      <b/>
      <sz val="10"/>
      <color rgb="FFFF0000"/>
      <name val="Arial"/>
      <family val="2"/>
    </font>
  </fonts>
  <fills count="6">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s>
  <borders count="90">
    <border>
      <left/>
      <right/>
      <top/>
      <bottom/>
      <diagonal/>
    </border>
    <border>
      <left style="thin">
        <color rgb="FF00B0F0"/>
      </left>
      <right style="thin">
        <color rgb="FF00B0F0"/>
      </right>
      <top style="dashed">
        <color rgb="FF00B0F0"/>
      </top>
      <bottom style="dashed">
        <color rgb="FF00B0F0"/>
      </bottom>
      <diagonal/>
    </border>
    <border>
      <left style="thin">
        <color rgb="FF00B0F0"/>
      </left>
      <right style="thin">
        <color rgb="FF00B0F0"/>
      </right>
      <top style="thin">
        <color theme="1" tint="0.499984740745262"/>
      </top>
      <bottom style="dashed">
        <color rgb="FF00B0F0"/>
      </bottom>
      <diagonal/>
    </border>
    <border>
      <left/>
      <right/>
      <top style="thin">
        <color theme="1" tint="0.499984740745262"/>
      </top>
      <bottom style="thin">
        <color theme="1" tint="0.499984740745262"/>
      </bottom>
      <diagonal/>
    </border>
    <border>
      <left/>
      <right style="medium">
        <color theme="1" tint="0.499984740745262"/>
      </right>
      <top/>
      <bottom/>
      <diagonal/>
    </border>
    <border>
      <left style="thick">
        <color rgb="FF0070C0"/>
      </left>
      <right style="thin">
        <color rgb="FF00B0F0"/>
      </right>
      <top style="thick">
        <color rgb="FF0070C0"/>
      </top>
      <bottom style="thin">
        <color theme="1" tint="0.499984740745262"/>
      </bottom>
      <diagonal/>
    </border>
    <border>
      <left style="thin">
        <color rgb="FF00B0F0"/>
      </left>
      <right style="thin">
        <color rgb="FF00B0F0"/>
      </right>
      <top style="thick">
        <color rgb="FF0070C0"/>
      </top>
      <bottom style="thin">
        <color theme="1" tint="0.499984740745262"/>
      </bottom>
      <diagonal/>
    </border>
    <border>
      <left style="thick">
        <color rgb="FF0070C0"/>
      </left>
      <right/>
      <top style="thin">
        <color theme="1" tint="0.499984740745262"/>
      </top>
      <bottom style="thin">
        <color theme="1" tint="0.499984740745262"/>
      </bottom>
      <diagonal/>
    </border>
    <border>
      <left/>
      <right style="thick">
        <color rgb="FF0070C0"/>
      </right>
      <top style="thin">
        <color theme="1" tint="0.499984740745262"/>
      </top>
      <bottom style="thin">
        <color theme="1" tint="0.499984740745262"/>
      </bottom>
      <diagonal/>
    </border>
    <border>
      <left style="thick">
        <color rgb="FF0070C0"/>
      </left>
      <right style="thin">
        <color rgb="FF00B0F0"/>
      </right>
      <top style="dashed">
        <color rgb="FF00B0F0"/>
      </top>
      <bottom style="dashed">
        <color rgb="FF00B0F0"/>
      </bottom>
      <diagonal/>
    </border>
    <border>
      <left style="thin">
        <color rgb="FF00B0F0"/>
      </left>
      <right style="thick">
        <color rgb="FF0070C0"/>
      </right>
      <top style="dashed">
        <color rgb="FF00B0F0"/>
      </top>
      <bottom style="dashed">
        <color rgb="FF00B0F0"/>
      </bottom>
      <diagonal/>
    </border>
    <border>
      <left style="thick">
        <color rgb="FF0070C0"/>
      </left>
      <right/>
      <top style="thick">
        <color rgb="FF0070C0"/>
      </top>
      <bottom style="thin">
        <color theme="1" tint="0.499984740745262"/>
      </bottom>
      <diagonal/>
    </border>
    <border>
      <left/>
      <right/>
      <top style="thick">
        <color rgb="FF0070C0"/>
      </top>
      <bottom style="thin">
        <color theme="1" tint="0.499984740745262"/>
      </bottom>
      <diagonal/>
    </border>
    <border>
      <left/>
      <right style="thick">
        <color rgb="FF0070C0"/>
      </right>
      <top style="thick">
        <color rgb="FF0070C0"/>
      </top>
      <bottom style="thin">
        <color theme="1" tint="0.499984740745262"/>
      </bottom>
      <diagonal/>
    </border>
    <border>
      <left style="thin">
        <color rgb="FF00B0F0"/>
      </left>
      <right style="thick">
        <color rgb="FF0070C0"/>
      </right>
      <top style="thin">
        <color theme="1" tint="0.499984740745262"/>
      </top>
      <bottom style="dashed">
        <color rgb="FF00B0F0"/>
      </bottom>
      <diagonal/>
    </border>
    <border>
      <left style="thick">
        <color rgb="FF0070C0"/>
      </left>
      <right style="thin">
        <color rgb="FF00B0F0"/>
      </right>
      <top style="dashed">
        <color rgb="FF00B0F0"/>
      </top>
      <bottom style="thick">
        <color rgb="FF0070C0"/>
      </bottom>
      <diagonal/>
    </border>
    <border>
      <left style="thick">
        <color rgb="FF0070C0"/>
      </left>
      <right/>
      <top style="thick">
        <color rgb="FF0070C0"/>
      </top>
      <bottom style="dashed">
        <color rgb="FF00B0F0"/>
      </bottom>
      <diagonal/>
    </border>
    <border>
      <left style="thin">
        <color rgb="FF00B0F0"/>
      </left>
      <right/>
      <top style="dashed">
        <color rgb="FF00B0F0"/>
      </top>
      <bottom style="thick">
        <color rgb="FF0070C0"/>
      </bottom>
      <diagonal/>
    </border>
    <border>
      <left/>
      <right style="thin">
        <color rgb="FF00B0F0"/>
      </right>
      <top style="dashed">
        <color rgb="FF00B0F0"/>
      </top>
      <bottom style="thick">
        <color rgb="FF0070C0"/>
      </bottom>
      <diagonal/>
    </border>
    <border>
      <left style="thin">
        <color rgb="FF00B0F0"/>
      </left>
      <right/>
      <top style="dashed">
        <color rgb="FF00B0F0"/>
      </top>
      <bottom style="dashed">
        <color rgb="FF00B0F0"/>
      </bottom>
      <diagonal/>
    </border>
    <border>
      <left/>
      <right style="thin">
        <color rgb="FF00B0F0"/>
      </right>
      <top style="dashed">
        <color rgb="FF00B0F0"/>
      </top>
      <bottom style="dashed">
        <color rgb="FF00B0F0"/>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style="thin">
        <color rgb="FF00B0F0"/>
      </left>
      <right style="thin">
        <color rgb="FF00B0F0"/>
      </right>
      <top/>
      <bottom style="dashed">
        <color rgb="FF00B0F0"/>
      </bottom>
      <diagonal/>
    </border>
    <border>
      <left style="thin">
        <color rgb="FF00B0F0"/>
      </left>
      <right style="thin">
        <color rgb="FF00B0F0"/>
      </right>
      <top style="dashed">
        <color rgb="FF00B0F0"/>
      </top>
      <bottom/>
      <diagonal/>
    </border>
    <border>
      <left style="thin">
        <color rgb="FF00B0F0"/>
      </left>
      <right/>
      <top style="thick">
        <color rgb="FF0070C0"/>
      </top>
      <bottom style="thin">
        <color theme="1" tint="0.499984740745262"/>
      </bottom>
      <diagonal/>
    </border>
    <border>
      <left style="medium">
        <color rgb="FF0070C0"/>
      </left>
      <right style="thin">
        <color rgb="FF0070C0"/>
      </right>
      <top style="dashed">
        <color rgb="FF0070C0"/>
      </top>
      <bottom style="dashed">
        <color rgb="FF0070C0"/>
      </bottom>
      <diagonal/>
    </border>
    <border>
      <left style="thin">
        <color rgb="FF0070C0"/>
      </left>
      <right style="thin">
        <color rgb="FF0070C0"/>
      </right>
      <top style="dashed">
        <color rgb="FF0070C0"/>
      </top>
      <bottom style="dashed">
        <color rgb="FF0070C0"/>
      </bottom>
      <diagonal/>
    </border>
    <border>
      <left style="medium">
        <color rgb="FF0070C0"/>
      </left>
      <right/>
      <top/>
      <bottom style="medium">
        <color rgb="FF0070C0"/>
      </bottom>
      <diagonal/>
    </border>
    <border>
      <left/>
      <right/>
      <top/>
      <bottom style="medium">
        <color rgb="FF0070C0"/>
      </bottom>
      <diagonal/>
    </border>
    <border>
      <left style="medium">
        <color theme="1" tint="0.499984740745262"/>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right/>
      <top style="medium">
        <color rgb="FF0070C0"/>
      </top>
      <bottom/>
      <diagonal/>
    </border>
    <border>
      <left style="medium">
        <color rgb="FF0070C0"/>
      </left>
      <right/>
      <top style="medium">
        <color rgb="FF0070C0"/>
      </top>
      <bottom/>
      <diagonal/>
    </border>
    <border>
      <left/>
      <right style="medium">
        <color theme="1" tint="0.499984740745262"/>
      </right>
      <top style="medium">
        <color rgb="FF0070C0"/>
      </top>
      <bottom/>
      <diagonal/>
    </border>
    <border>
      <left style="medium">
        <color theme="1" tint="0.499984740745262"/>
      </left>
      <right/>
      <top style="medium">
        <color rgb="FF0070C0"/>
      </top>
      <bottom style="medium">
        <color theme="1" tint="0.499984740745262"/>
      </bottom>
      <diagonal/>
    </border>
    <border>
      <left/>
      <right style="medium">
        <color theme="1" tint="0.499984740745262"/>
      </right>
      <top style="medium">
        <color rgb="FF0070C0"/>
      </top>
      <bottom style="medium">
        <color theme="1" tint="0.499984740745262"/>
      </bottom>
      <diagonal/>
    </border>
    <border>
      <left/>
      <right style="medium">
        <color rgb="FF0070C0"/>
      </right>
      <top style="medium">
        <color rgb="FF0070C0"/>
      </top>
      <bottom style="medium">
        <color theme="1" tint="0.499984740745262"/>
      </bottom>
      <diagonal/>
    </border>
    <border>
      <left style="medium">
        <color rgb="FF0070C0"/>
      </left>
      <right/>
      <top/>
      <bottom/>
      <diagonal/>
    </border>
    <border>
      <left/>
      <right style="medium">
        <color rgb="FF0070C0"/>
      </right>
      <top style="medium">
        <color theme="1" tint="0.499984740745262"/>
      </top>
      <bottom style="medium">
        <color theme="1" tint="0.499984740745262"/>
      </bottom>
      <diagonal/>
    </border>
    <border>
      <left/>
      <right style="medium">
        <color theme="1" tint="0.499984740745262"/>
      </right>
      <top/>
      <bottom style="medium">
        <color rgb="FF0070C0"/>
      </bottom>
      <diagonal/>
    </border>
    <border>
      <left style="medium">
        <color theme="1" tint="0.499984740745262"/>
      </left>
      <right/>
      <top style="medium">
        <color theme="1" tint="0.499984740745262"/>
      </top>
      <bottom style="medium">
        <color rgb="FF0070C0"/>
      </bottom>
      <diagonal/>
    </border>
    <border>
      <left/>
      <right style="medium">
        <color theme="1" tint="0.499984740745262"/>
      </right>
      <top style="medium">
        <color theme="1" tint="0.499984740745262"/>
      </top>
      <bottom style="medium">
        <color rgb="FF0070C0"/>
      </bottom>
      <diagonal/>
    </border>
    <border>
      <left/>
      <right style="medium">
        <color rgb="FF0070C0"/>
      </right>
      <top style="medium">
        <color theme="1" tint="0.499984740745262"/>
      </top>
      <bottom style="medium">
        <color rgb="FF0070C0"/>
      </bottom>
      <diagonal/>
    </border>
    <border>
      <left style="thin">
        <color rgb="FF0070C0"/>
      </left>
      <right/>
      <top style="dotted">
        <color rgb="FF0070C0"/>
      </top>
      <bottom style="dotted">
        <color rgb="FF0070C0"/>
      </bottom>
      <diagonal/>
    </border>
    <border>
      <left style="thin">
        <color rgb="FF0070C0"/>
      </left>
      <right/>
      <top style="dotted">
        <color rgb="FF0070C0"/>
      </top>
      <bottom style="medium">
        <color rgb="FF0070C0"/>
      </bottom>
      <diagonal/>
    </border>
    <border>
      <left/>
      <right style="medium">
        <color rgb="FF0070C0"/>
      </right>
      <top style="dotted">
        <color rgb="FF0070C0"/>
      </top>
      <bottom style="medium">
        <color rgb="FF0070C0"/>
      </bottom>
      <diagonal/>
    </border>
    <border>
      <left/>
      <right style="medium">
        <color rgb="FF0070C0"/>
      </right>
      <top style="dotted">
        <color rgb="FF0070C0"/>
      </top>
      <bottom style="dotted">
        <color rgb="FF0070C0"/>
      </bottom>
      <diagonal/>
    </border>
    <border>
      <left/>
      <right/>
      <top style="thick">
        <color rgb="FF0070C0"/>
      </top>
      <bottom/>
      <diagonal/>
    </border>
    <border>
      <left/>
      <right style="thick">
        <color rgb="FF0070C0"/>
      </right>
      <top style="thick">
        <color rgb="FF0070C0"/>
      </top>
      <bottom/>
      <diagonal/>
    </border>
    <border>
      <left/>
      <right style="thin">
        <color rgb="FF0070C0"/>
      </right>
      <top style="dotted">
        <color rgb="FF0070C0"/>
      </top>
      <bottom style="dotted">
        <color rgb="FF0070C0"/>
      </bottom>
      <diagonal/>
    </border>
    <border>
      <left style="thin">
        <color rgb="FF00B0F0"/>
      </left>
      <right/>
      <top style="thin">
        <color theme="1" tint="0.499984740745262"/>
      </top>
      <bottom style="dashed">
        <color rgb="FF00B0F0"/>
      </bottom>
      <diagonal/>
    </border>
    <border>
      <left/>
      <right style="thin">
        <color rgb="FF00B0F0"/>
      </right>
      <top style="thin">
        <color theme="1" tint="0.499984740745262"/>
      </top>
      <bottom style="dashed">
        <color rgb="FF00B0F0"/>
      </bottom>
      <diagonal/>
    </border>
    <border>
      <left style="thin">
        <color rgb="FF00B0F0"/>
      </left>
      <right/>
      <top style="dashed">
        <color rgb="FF00B0F0"/>
      </top>
      <bottom style="medium">
        <color rgb="FF0070C0"/>
      </bottom>
      <diagonal/>
    </border>
    <border>
      <left/>
      <right style="thin">
        <color rgb="FF00B0F0"/>
      </right>
      <top style="dashed">
        <color rgb="FF00B0F0"/>
      </top>
      <bottom style="medium">
        <color rgb="FF0070C0"/>
      </bottom>
      <diagonal/>
    </border>
    <border>
      <left/>
      <right style="thin">
        <color rgb="FF00B0F0"/>
      </right>
      <top style="dashed">
        <color rgb="FF00B0F0"/>
      </top>
      <bottom/>
      <diagonal/>
    </border>
    <border>
      <left style="thin">
        <color rgb="FF00B0F0"/>
      </left>
      <right style="thick">
        <color rgb="FF0070C0"/>
      </right>
      <top style="dashed">
        <color rgb="FF00B0F0"/>
      </top>
      <bottom/>
      <diagonal/>
    </border>
    <border>
      <left style="thin">
        <color rgb="FF00B0F0"/>
      </left>
      <right/>
      <top style="dotted">
        <color rgb="FF00B0F0"/>
      </top>
      <bottom style="dotted">
        <color rgb="FF00B0F0"/>
      </bottom>
      <diagonal/>
    </border>
    <border>
      <left/>
      <right style="thin">
        <color rgb="FF00B0F0"/>
      </right>
      <top style="dotted">
        <color rgb="FF00B0F0"/>
      </top>
      <bottom style="dotted">
        <color rgb="FF00B0F0"/>
      </bottom>
      <diagonal/>
    </border>
    <border>
      <left style="thin">
        <color rgb="FF00B0F0"/>
      </left>
      <right/>
      <top style="dotted">
        <color rgb="FF00B0F0"/>
      </top>
      <bottom style="thick">
        <color rgb="FF0070C0"/>
      </bottom>
      <diagonal/>
    </border>
    <border>
      <left/>
      <right style="thin">
        <color rgb="FF00B0F0"/>
      </right>
      <top style="dotted">
        <color rgb="FF00B0F0"/>
      </top>
      <bottom style="thick">
        <color rgb="FF0070C0"/>
      </bottom>
      <diagonal/>
    </border>
    <border>
      <left/>
      <right/>
      <top style="thin">
        <color theme="1" tint="0.499984740745262"/>
      </top>
      <bottom/>
      <diagonal/>
    </border>
    <border>
      <left style="thin">
        <color rgb="FF00B0F0"/>
      </left>
      <right style="thin">
        <color rgb="FF00B0F0"/>
      </right>
      <top style="medium">
        <color rgb="FF0070C0"/>
      </top>
      <bottom style="dotted">
        <color rgb="FF00B0F0"/>
      </bottom>
      <diagonal/>
    </border>
    <border>
      <left style="thin">
        <color rgb="FF00B0F0"/>
      </left>
      <right/>
      <top/>
      <bottom style="thick">
        <color rgb="FF0070C0"/>
      </bottom>
      <diagonal/>
    </border>
    <border>
      <left/>
      <right/>
      <top style="medium">
        <color rgb="FF0070C0"/>
      </top>
      <bottom style="dashed">
        <color rgb="FF0070C0"/>
      </bottom>
      <diagonal/>
    </border>
    <border>
      <left style="thin">
        <color rgb="FF00B0F0"/>
      </left>
      <right style="thin">
        <color rgb="FF00B0F0"/>
      </right>
      <top style="dashed">
        <color rgb="FF00B0F0"/>
      </top>
      <bottom style="thin">
        <color rgb="FF00B0F0"/>
      </bottom>
      <diagonal/>
    </border>
    <border>
      <left style="thin">
        <color rgb="FF00B0F0"/>
      </left>
      <right style="thick">
        <color rgb="FF0070C0"/>
      </right>
      <top style="dashed">
        <color rgb="FF00B0F0"/>
      </top>
      <bottom style="thin">
        <color rgb="FF00B0F0"/>
      </bottom>
      <diagonal/>
    </border>
    <border>
      <left style="thin">
        <color rgb="FF0070C0"/>
      </left>
      <right style="thick">
        <color rgb="FF0070C0"/>
      </right>
      <top style="dashed">
        <color rgb="FF0070C0"/>
      </top>
      <bottom style="dashed">
        <color rgb="FF0070C0"/>
      </bottom>
      <diagonal/>
    </border>
    <border>
      <left style="thin">
        <color rgb="FF00B0F0"/>
      </left>
      <right style="thin">
        <color rgb="FF00B0F0"/>
      </right>
      <top style="dotted">
        <color rgb="FF00B0F0"/>
      </top>
      <bottom style="dotted">
        <color rgb="FF00B0F0"/>
      </bottom>
      <diagonal/>
    </border>
    <border>
      <left style="thin">
        <color rgb="FF00B0F0"/>
      </left>
      <right style="thick">
        <color rgb="FF0070C0"/>
      </right>
      <top style="dotted">
        <color rgb="FF00B0F0"/>
      </top>
      <bottom style="dotted">
        <color rgb="FF00B0F0"/>
      </bottom>
      <diagonal/>
    </border>
    <border>
      <left/>
      <right style="thin">
        <color rgb="FF0070C0"/>
      </right>
      <top/>
      <bottom style="medium">
        <color rgb="FF0070C0"/>
      </bottom>
      <diagonal/>
    </border>
    <border>
      <left style="medium">
        <color rgb="FF0070C0"/>
      </left>
      <right/>
      <top style="thick">
        <color rgb="FF0070C0"/>
      </top>
      <bottom style="thin">
        <color theme="1" tint="0.499984740745262"/>
      </bottom>
      <diagonal/>
    </border>
    <border>
      <left/>
      <right style="thin">
        <color rgb="FF0070C0"/>
      </right>
      <top/>
      <bottom/>
      <diagonal/>
    </border>
    <border>
      <left/>
      <right style="medium">
        <color rgb="FF0070C0"/>
      </right>
      <top style="medium">
        <color rgb="FF0070C0"/>
      </top>
      <bottom/>
      <diagonal/>
    </border>
    <border>
      <left style="thick">
        <color rgb="FF0070C0"/>
      </left>
      <right/>
      <top style="dashed">
        <color rgb="FF0070C0"/>
      </top>
      <bottom style="thick">
        <color rgb="FF0070C0"/>
      </bottom>
      <diagonal/>
    </border>
    <border>
      <left/>
      <right/>
      <top style="dashed">
        <color rgb="FF0070C0"/>
      </top>
      <bottom style="thick">
        <color rgb="FF0070C0"/>
      </bottom>
      <diagonal/>
    </border>
    <border>
      <left/>
      <right style="thick">
        <color rgb="FF0070C0"/>
      </right>
      <top style="dashed">
        <color rgb="FF0070C0"/>
      </top>
      <bottom style="thick">
        <color rgb="FF0070C0"/>
      </bottom>
      <diagonal/>
    </border>
    <border>
      <left style="thin">
        <color rgb="FF00B0F0"/>
      </left>
      <right/>
      <top style="dashed">
        <color rgb="FF00B0F0"/>
      </top>
      <bottom/>
      <diagonal/>
    </border>
    <border>
      <left style="thin">
        <color rgb="FF00B0F0"/>
      </left>
      <right/>
      <top/>
      <bottom/>
      <diagonal/>
    </border>
    <border>
      <left style="thick">
        <color rgb="FF0070C0"/>
      </left>
      <right style="thin">
        <color rgb="FF00B0F0"/>
      </right>
      <top/>
      <bottom style="dashed">
        <color rgb="FF00B0F0"/>
      </bottom>
      <diagonal/>
    </border>
    <border>
      <left style="thick">
        <color rgb="FF0070C0"/>
      </left>
      <right style="thin">
        <color indexed="64"/>
      </right>
      <top style="thick">
        <color rgb="FF0070C0"/>
      </top>
      <bottom/>
      <diagonal/>
    </border>
    <border>
      <left style="thin">
        <color indexed="64"/>
      </left>
      <right/>
      <top style="thick">
        <color rgb="FF0070C0"/>
      </top>
      <bottom/>
      <diagonal/>
    </border>
    <border>
      <left style="thin">
        <color rgb="FF00B0F0"/>
      </left>
      <right style="thin">
        <color rgb="FF00B0F0"/>
      </right>
      <top style="dashed">
        <color rgb="FF00B0F0"/>
      </top>
      <bottom style="thick">
        <color rgb="FF0070C0"/>
      </bottom>
      <diagonal/>
    </border>
    <border>
      <left style="medium">
        <color rgb="FF0070C0"/>
      </left>
      <right style="thin">
        <color rgb="FF0070C0"/>
      </right>
      <top style="dashed">
        <color rgb="FF0070C0"/>
      </top>
      <bottom style="medium">
        <color rgb="FF0070C0"/>
      </bottom>
      <diagonal/>
    </border>
    <border>
      <left style="thick">
        <color rgb="FF0070C0"/>
      </left>
      <right style="thin">
        <color rgb="FF00B0F0"/>
      </right>
      <top style="thin">
        <color theme="1" tint="0.499984740745262"/>
      </top>
      <bottom style="dashed">
        <color rgb="FF0070C0"/>
      </bottom>
      <diagonal/>
    </border>
    <border>
      <left style="thick">
        <color rgb="FF0070C0"/>
      </left>
      <right style="thin">
        <color rgb="FF00B0F0"/>
      </right>
      <top style="dashed">
        <color rgb="FF0070C0"/>
      </top>
      <bottom style="dashed">
        <color rgb="FF0070C0"/>
      </bottom>
      <diagonal/>
    </border>
    <border>
      <left style="thick">
        <color rgb="FF0070C0"/>
      </left>
      <right style="thin">
        <color rgb="FF00B0F0"/>
      </right>
      <top style="dashed">
        <color rgb="FF0070C0"/>
      </top>
      <bottom style="thick">
        <color rgb="FF0070C0"/>
      </bottom>
      <diagonal/>
    </border>
    <border>
      <left style="thick">
        <color rgb="FF0070C0"/>
      </left>
      <right style="thin">
        <color rgb="FF00B0F0"/>
      </right>
      <top/>
      <bottom style="dashed">
        <color rgb="FF0070C0"/>
      </bottom>
      <diagonal/>
    </border>
    <border>
      <left style="thin">
        <color rgb="FF00B0F0"/>
      </left>
      <right style="thick">
        <color rgb="FF0070C0"/>
      </right>
      <top/>
      <bottom style="dashed">
        <color rgb="FF00B0F0"/>
      </bottom>
      <diagonal/>
    </border>
  </borders>
  <cellStyleXfs count="11">
    <xf numFmtId="0" fontId="0" fillId="0" borderId="0"/>
    <xf numFmtId="165" fontId="1" fillId="0" borderId="0" applyFont="0" applyFill="0" applyBorder="0" applyAlignment="0" applyProtection="0"/>
    <xf numFmtId="164" fontId="11" fillId="0" borderId="0" applyFont="0" applyFill="0" applyBorder="0" applyAlignment="0" applyProtection="0"/>
    <xf numFmtId="40" fontId="9"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4" fillId="0" borderId="0"/>
    <xf numFmtId="0" fontId="10" fillId="0" borderId="0"/>
    <xf numFmtId="9" fontId="1" fillId="0" borderId="0" applyFont="0" applyFill="0" applyBorder="0" applyAlignment="0" applyProtection="0"/>
    <xf numFmtId="0" fontId="1" fillId="0" borderId="0"/>
  </cellStyleXfs>
  <cellXfs count="204">
    <xf numFmtId="0" fontId="0" fillId="0" borderId="0" xfId="0"/>
    <xf numFmtId="0" fontId="1" fillId="0" borderId="0" xfId="5" applyAlignment="1">
      <alignment vertical="center" wrapText="1"/>
    </xf>
    <xf numFmtId="0" fontId="2" fillId="0" borderId="0" xfId="5" applyFont="1" applyAlignment="1">
      <alignment vertical="center" wrapText="1"/>
    </xf>
    <xf numFmtId="49" fontId="1" fillId="0" borderId="0" xfId="5" applyNumberFormat="1" applyAlignment="1">
      <alignment vertical="center" wrapText="1"/>
    </xf>
    <xf numFmtId="0" fontId="1" fillId="0" borderId="0" xfId="5" applyAlignment="1">
      <alignment horizontal="center" vertical="center" wrapText="1"/>
    </xf>
    <xf numFmtId="0" fontId="5" fillId="0" borderId="1" xfId="5" applyFont="1" applyBorder="1" applyAlignment="1">
      <alignment horizontal="center" vertical="center" wrapText="1"/>
    </xf>
    <xf numFmtId="3" fontId="5" fillId="0" borderId="1" xfId="5" applyNumberFormat="1" applyFont="1" applyBorder="1" applyAlignment="1">
      <alignment vertical="center" wrapText="1"/>
    </xf>
    <xf numFmtId="0" fontId="6" fillId="3" borderId="0" xfId="5" applyFont="1" applyFill="1" applyAlignment="1">
      <alignment vertical="center" wrapText="1"/>
    </xf>
    <xf numFmtId="0" fontId="5" fillId="0" borderId="2" xfId="5" applyFont="1" applyBorder="1" applyAlignment="1">
      <alignment horizontal="center" vertical="center" wrapText="1"/>
    </xf>
    <xf numFmtId="3" fontId="5" fillId="0" borderId="1" xfId="5" applyNumberFormat="1" applyFont="1" applyBorder="1" applyAlignment="1">
      <alignment horizontal="right" vertical="center" wrapText="1"/>
    </xf>
    <xf numFmtId="49" fontId="1" fillId="0" borderId="0" xfId="5" applyNumberFormat="1" applyAlignment="1">
      <alignment horizontal="center" vertical="center" wrapText="1"/>
    </xf>
    <xf numFmtId="0" fontId="5" fillId="3" borderId="1" xfId="5" applyFont="1" applyFill="1" applyBorder="1" applyAlignment="1">
      <alignment horizontal="center" vertical="center" wrapText="1"/>
    </xf>
    <xf numFmtId="0" fontId="15" fillId="2" borderId="0" xfId="5" applyFont="1" applyFill="1" applyAlignment="1">
      <alignment vertical="center" wrapText="1"/>
    </xf>
    <xf numFmtId="0" fontId="15" fillId="2" borderId="4" xfId="5" applyFont="1" applyFill="1" applyBorder="1" applyAlignment="1">
      <alignment vertical="center" wrapText="1"/>
    </xf>
    <xf numFmtId="0" fontId="14" fillId="3" borderId="0" xfId="5" applyFont="1" applyFill="1" applyAlignment="1">
      <alignment vertical="center" wrapText="1"/>
    </xf>
    <xf numFmtId="0" fontId="14" fillId="3" borderId="0" xfId="5" applyFont="1" applyFill="1" applyAlignment="1">
      <alignment horizontal="right" vertical="center"/>
    </xf>
    <xf numFmtId="3" fontId="14" fillId="3" borderId="0" xfId="5" applyNumberFormat="1" applyFont="1" applyFill="1" applyAlignment="1">
      <alignment vertical="center" wrapText="1"/>
    </xf>
    <xf numFmtId="0" fontId="17" fillId="4" borderId="5" xfId="5" applyFont="1" applyFill="1" applyBorder="1" applyAlignment="1">
      <alignment horizontal="center" vertical="center" wrapText="1"/>
    </xf>
    <xf numFmtId="0" fontId="14" fillId="2" borderId="7" xfId="5" applyFont="1" applyFill="1" applyBorder="1" applyAlignment="1">
      <alignment horizontal="center" vertical="center" wrapText="1"/>
    </xf>
    <xf numFmtId="0" fontId="6" fillId="0" borderId="9" xfId="5" applyFont="1" applyBorder="1" applyAlignment="1">
      <alignment horizontal="center" vertical="center" wrapText="1"/>
    </xf>
    <xf numFmtId="3" fontId="5" fillId="0" borderId="10" xfId="5" applyNumberFormat="1" applyFont="1" applyBorder="1" applyAlignment="1">
      <alignment vertical="center" wrapText="1"/>
    </xf>
    <xf numFmtId="0" fontId="14" fillId="2" borderId="11" xfId="5" applyFont="1" applyFill="1" applyBorder="1" applyAlignment="1">
      <alignment horizontal="center" vertical="center" wrapText="1"/>
    </xf>
    <xf numFmtId="0" fontId="14" fillId="2" borderId="12" xfId="5" applyFont="1" applyFill="1" applyBorder="1" applyAlignment="1">
      <alignment vertical="center" wrapText="1"/>
    </xf>
    <xf numFmtId="3" fontId="5" fillId="0" borderId="14" xfId="5" applyNumberFormat="1" applyFont="1" applyBorder="1" applyAlignment="1">
      <alignment vertical="center" wrapText="1"/>
    </xf>
    <xf numFmtId="49" fontId="6" fillId="0" borderId="9" xfId="5" applyNumberFormat="1" applyFont="1" applyBorder="1" applyAlignment="1">
      <alignment horizontal="center" vertical="center" wrapText="1"/>
    </xf>
    <xf numFmtId="49" fontId="6" fillId="0" borderId="15" xfId="5" applyNumberFormat="1" applyFont="1" applyBorder="1" applyAlignment="1">
      <alignment horizontal="center" vertical="center" wrapText="1"/>
    </xf>
    <xf numFmtId="0" fontId="14" fillId="2" borderId="16" xfId="5" applyFont="1" applyFill="1" applyBorder="1" applyAlignment="1">
      <alignment horizontal="center" vertical="center" wrapText="1"/>
    </xf>
    <xf numFmtId="3" fontId="5" fillId="3" borderId="10" xfId="5" applyNumberFormat="1" applyFont="1" applyFill="1" applyBorder="1" applyAlignment="1">
      <alignment vertical="center" wrapText="1"/>
    </xf>
    <xf numFmtId="3" fontId="5" fillId="0" borderId="2" xfId="5" applyNumberFormat="1" applyFont="1" applyBorder="1" applyAlignment="1">
      <alignment vertical="center" wrapText="1"/>
    </xf>
    <xf numFmtId="0" fontId="14" fillId="2" borderId="12" xfId="5" applyFont="1" applyFill="1" applyBorder="1" applyAlignment="1">
      <alignment vertical="center"/>
    </xf>
    <xf numFmtId="3" fontId="5" fillId="0" borderId="2" xfId="5" applyNumberFormat="1" applyFont="1" applyBorder="1" applyAlignment="1">
      <alignment horizontal="right" vertical="center" wrapText="1"/>
    </xf>
    <xf numFmtId="0" fontId="14" fillId="4" borderId="6" xfId="5" applyFont="1" applyFill="1" applyBorder="1" applyAlignment="1">
      <alignment horizontal="center" vertical="center" wrapText="1"/>
    </xf>
    <xf numFmtId="0" fontId="6" fillId="0" borderId="1" xfId="5" applyFont="1" applyBorder="1" applyAlignment="1">
      <alignment vertical="center" wrapText="1"/>
    </xf>
    <xf numFmtId="0" fontId="19" fillId="2" borderId="12" xfId="5" applyFont="1" applyFill="1" applyBorder="1" applyAlignment="1">
      <alignment horizontal="center" vertical="center" wrapText="1"/>
    </xf>
    <xf numFmtId="0" fontId="17" fillId="2" borderId="3" xfId="5" applyFont="1" applyFill="1" applyBorder="1" applyAlignment="1">
      <alignment horizontal="center" vertical="center" wrapText="1"/>
    </xf>
    <xf numFmtId="0" fontId="17" fillId="2" borderId="8" xfId="5" applyFont="1" applyFill="1" applyBorder="1" applyAlignment="1">
      <alignment horizontal="center" vertical="center" wrapText="1"/>
    </xf>
    <xf numFmtId="0" fontId="8" fillId="3" borderId="0" xfId="5" applyFont="1" applyFill="1" applyAlignment="1">
      <alignment vertical="center" wrapText="1"/>
    </xf>
    <xf numFmtId="0" fontId="7" fillId="3" borderId="22" xfId="5" applyFont="1" applyFill="1" applyBorder="1" applyAlignment="1">
      <alignment vertical="center" wrapText="1"/>
    </xf>
    <xf numFmtId="0" fontId="14" fillId="4" borderId="21" xfId="5" applyFont="1" applyFill="1" applyBorder="1" applyAlignment="1">
      <alignment vertical="center" wrapText="1"/>
    </xf>
    <xf numFmtId="0" fontId="14" fillId="4" borderId="22" xfId="5" applyFont="1" applyFill="1" applyBorder="1" applyAlignment="1">
      <alignment horizontal="right" vertical="center"/>
    </xf>
    <xf numFmtId="3" fontId="14" fillId="4" borderId="23" xfId="5" applyNumberFormat="1" applyFont="1" applyFill="1" applyBorder="1" applyAlignment="1">
      <alignment vertical="center" wrapText="1"/>
    </xf>
    <xf numFmtId="0" fontId="14" fillId="4" borderId="22" xfId="5" applyFont="1" applyFill="1" applyBorder="1" applyAlignment="1">
      <alignment horizontal="left" vertical="center"/>
    </xf>
    <xf numFmtId="0" fontId="15" fillId="2" borderId="33" xfId="5" applyFont="1" applyFill="1" applyBorder="1" applyAlignment="1">
      <alignment vertical="center" wrapText="1"/>
    </xf>
    <xf numFmtId="0" fontId="15" fillId="2" borderId="35" xfId="5" applyFont="1" applyFill="1" applyBorder="1" applyAlignment="1">
      <alignment vertical="center" wrapText="1"/>
    </xf>
    <xf numFmtId="0" fontId="15" fillId="2" borderId="30" xfId="5" applyFont="1" applyFill="1" applyBorder="1" applyAlignment="1">
      <alignment vertical="center" wrapText="1"/>
    </xf>
    <xf numFmtId="0" fontId="15" fillId="2" borderId="41" xfId="5" applyFont="1" applyFill="1" applyBorder="1" applyAlignment="1">
      <alignment vertical="center" wrapText="1"/>
    </xf>
    <xf numFmtId="0" fontId="0" fillId="3" borderId="0" xfId="0" applyFill="1"/>
    <xf numFmtId="0" fontId="14" fillId="3" borderId="39" xfId="5" applyFont="1" applyFill="1" applyBorder="1" applyAlignment="1">
      <alignment vertical="center" wrapText="1"/>
    </xf>
    <xf numFmtId="0" fontId="1" fillId="3" borderId="0" xfId="5" applyFill="1" applyAlignment="1">
      <alignment vertical="center" wrapText="1"/>
    </xf>
    <xf numFmtId="0" fontId="6" fillId="0" borderId="0" xfId="5" applyFont="1" applyAlignment="1">
      <alignment vertical="center" wrapText="1"/>
    </xf>
    <xf numFmtId="49" fontId="6" fillId="0" borderId="27" xfId="5" applyNumberFormat="1" applyFont="1" applyBorder="1" applyAlignment="1">
      <alignment horizontal="center" vertical="center" wrapText="1"/>
    </xf>
    <xf numFmtId="0" fontId="5" fillId="0" borderId="28" xfId="5" applyFont="1" applyBorder="1" applyAlignment="1">
      <alignment horizontal="center" vertical="center" wrapText="1"/>
    </xf>
    <xf numFmtId="166" fontId="7" fillId="3" borderId="39" xfId="5" applyNumberFormat="1" applyFont="1" applyFill="1" applyBorder="1" applyAlignment="1">
      <alignment vertical="center" wrapText="1"/>
    </xf>
    <xf numFmtId="166" fontId="14" fillId="3" borderId="39" xfId="5" applyNumberFormat="1" applyFont="1" applyFill="1" applyBorder="1" applyAlignment="1">
      <alignment vertical="center" wrapText="1"/>
    </xf>
    <xf numFmtId="2" fontId="0" fillId="0" borderId="0" xfId="0" applyNumberFormat="1"/>
    <xf numFmtId="0" fontId="24" fillId="0" borderId="22" xfId="5" applyFont="1" applyBorder="1" applyAlignment="1">
      <alignment vertical="center" wrapText="1"/>
    </xf>
    <xf numFmtId="3" fontId="5" fillId="0" borderId="24" xfId="5" applyNumberFormat="1" applyFont="1" applyBorder="1" applyAlignment="1">
      <alignment vertical="center" wrapText="1"/>
    </xf>
    <xf numFmtId="0" fontId="5" fillId="3" borderId="25" xfId="5" applyFont="1" applyFill="1" applyBorder="1" applyAlignment="1">
      <alignment horizontal="center" vertical="center" wrapText="1"/>
    </xf>
    <xf numFmtId="0" fontId="1" fillId="3" borderId="0" xfId="5" applyFill="1" applyAlignment="1">
      <alignment horizontal="center" vertical="center" wrapText="1"/>
    </xf>
    <xf numFmtId="0" fontId="5" fillId="3" borderId="56" xfId="5" applyFont="1" applyFill="1" applyBorder="1" applyAlignment="1">
      <alignment horizontal="center" vertical="center" wrapText="1"/>
    </xf>
    <xf numFmtId="0" fontId="6" fillId="0" borderId="15" xfId="5" applyFont="1" applyBorder="1" applyAlignment="1">
      <alignment horizontal="center" vertical="center" wrapText="1"/>
    </xf>
    <xf numFmtId="0" fontId="5" fillId="0" borderId="25" xfId="5" applyFont="1" applyBorder="1" applyAlignment="1">
      <alignment horizontal="center" vertical="center" wrapText="1"/>
    </xf>
    <xf numFmtId="3" fontId="5" fillId="0" borderId="57" xfId="5" applyNumberFormat="1" applyFont="1" applyBorder="1" applyAlignment="1">
      <alignment vertical="center" wrapText="1"/>
    </xf>
    <xf numFmtId="0" fontId="17" fillId="2" borderId="12" xfId="5" applyFont="1" applyFill="1" applyBorder="1" applyAlignment="1">
      <alignment horizontal="center" vertical="center" wrapText="1"/>
    </xf>
    <xf numFmtId="0" fontId="17" fillId="2" borderId="13" xfId="5" applyFont="1" applyFill="1" applyBorder="1" applyAlignment="1">
      <alignment horizontal="center" vertical="center" wrapText="1"/>
    </xf>
    <xf numFmtId="3" fontId="5" fillId="0" borderId="1" xfId="5" applyNumberFormat="1" applyFont="1" applyBorder="1" applyAlignment="1">
      <alignment horizontal="center" vertical="center" wrapText="1"/>
    </xf>
    <xf numFmtId="3" fontId="5" fillId="0" borderId="25" xfId="5" applyNumberFormat="1" applyFont="1" applyBorder="1" applyAlignment="1">
      <alignment horizontal="right" vertical="center" wrapText="1"/>
    </xf>
    <xf numFmtId="0" fontId="5" fillId="0" borderId="10" xfId="5" applyFont="1" applyBorder="1" applyAlignment="1">
      <alignment horizontal="center" vertical="center" wrapText="1"/>
    </xf>
    <xf numFmtId="0" fontId="14" fillId="2" borderId="49" xfId="5" applyFont="1" applyFill="1" applyBorder="1" applyAlignment="1">
      <alignment vertical="center"/>
    </xf>
    <xf numFmtId="0" fontId="14" fillId="2" borderId="49" xfId="5" applyFont="1" applyFill="1" applyBorder="1" applyAlignment="1">
      <alignment vertical="center" wrapText="1"/>
    </xf>
    <xf numFmtId="0" fontId="17" fillId="2" borderId="49" xfId="5" applyFont="1" applyFill="1" applyBorder="1" applyAlignment="1">
      <alignment horizontal="center" vertical="center" wrapText="1"/>
    </xf>
    <xf numFmtId="0" fontId="14" fillId="2" borderId="62" xfId="5" applyFont="1" applyFill="1" applyBorder="1" applyAlignment="1">
      <alignment vertical="center" wrapText="1"/>
    </xf>
    <xf numFmtId="0" fontId="15" fillId="2" borderId="34" xfId="5" applyFont="1" applyFill="1" applyBorder="1" applyAlignment="1">
      <alignment horizontal="center" vertical="center" wrapText="1"/>
    </xf>
    <xf numFmtId="0" fontId="15" fillId="2" borderId="39" xfId="5" applyFont="1" applyFill="1" applyBorder="1" applyAlignment="1">
      <alignment horizontal="center" vertical="center" wrapText="1"/>
    </xf>
    <xf numFmtId="0" fontId="15" fillId="2" borderId="29" xfId="5" applyFont="1" applyFill="1" applyBorder="1" applyAlignment="1">
      <alignment horizontal="center" vertical="center" wrapText="1"/>
    </xf>
    <xf numFmtId="0" fontId="5" fillId="0" borderId="66" xfId="5" applyFont="1" applyBorder="1" applyAlignment="1">
      <alignment horizontal="center" vertical="center" wrapText="1"/>
    </xf>
    <xf numFmtId="3" fontId="5" fillId="0" borderId="66" xfId="5" applyNumberFormat="1" applyFont="1" applyBorder="1" applyAlignment="1">
      <alignment vertical="center" wrapText="1"/>
    </xf>
    <xf numFmtId="3" fontId="5" fillId="0" borderId="67" xfId="5" applyNumberFormat="1" applyFont="1" applyBorder="1" applyAlignment="1">
      <alignment vertical="center" wrapText="1"/>
    </xf>
    <xf numFmtId="0" fontId="19" fillId="2" borderId="13" xfId="5" applyFont="1" applyFill="1" applyBorder="1" applyAlignment="1">
      <alignment horizontal="center" vertical="center" wrapText="1"/>
    </xf>
    <xf numFmtId="3" fontId="5" fillId="0" borderId="68" xfId="5" applyNumberFormat="1" applyFont="1" applyBorder="1" applyAlignment="1">
      <alignment vertical="center" wrapText="1"/>
    </xf>
    <xf numFmtId="0" fontId="1" fillId="0" borderId="68" xfId="5" applyBorder="1" applyAlignment="1">
      <alignment vertical="center" wrapText="1"/>
    </xf>
    <xf numFmtId="3" fontId="5" fillId="3" borderId="57" xfId="5" applyNumberFormat="1" applyFont="1" applyFill="1" applyBorder="1" applyAlignment="1">
      <alignment vertical="center" wrapText="1"/>
    </xf>
    <xf numFmtId="0" fontId="5" fillId="0" borderId="69" xfId="5" applyFont="1" applyBorder="1" applyAlignment="1">
      <alignment horizontal="center" vertical="center" wrapText="1"/>
    </xf>
    <xf numFmtId="3" fontId="5" fillId="0" borderId="69" xfId="5" applyNumberFormat="1" applyFont="1" applyBorder="1" applyAlignment="1">
      <alignment horizontal="right" vertical="center" wrapText="1"/>
    </xf>
    <xf numFmtId="3" fontId="5" fillId="0" borderId="70" xfId="5" applyNumberFormat="1" applyFont="1" applyBorder="1" applyAlignment="1">
      <alignment vertical="center" wrapText="1"/>
    </xf>
    <xf numFmtId="0" fontId="25" fillId="0" borderId="0" xfId="5" applyFont="1" applyAlignment="1">
      <alignment vertical="center" wrapText="1"/>
    </xf>
    <xf numFmtId="0" fontId="1" fillId="5" borderId="0" xfId="5" applyFill="1" applyAlignment="1">
      <alignment vertical="center" wrapText="1"/>
    </xf>
    <xf numFmtId="0" fontId="5" fillId="3" borderId="22" xfId="5" applyFont="1" applyFill="1" applyBorder="1" applyAlignment="1">
      <alignment vertical="center" wrapText="1"/>
    </xf>
    <xf numFmtId="0" fontId="5" fillId="3" borderId="22" xfId="5" applyFont="1" applyFill="1" applyBorder="1" applyAlignment="1">
      <alignment horizontal="right" vertical="center" wrapText="1"/>
    </xf>
    <xf numFmtId="0" fontId="14" fillId="2" borderId="72" xfId="5" applyFont="1" applyFill="1" applyBorder="1" applyAlignment="1">
      <alignment horizontal="center" vertical="center" wrapText="1"/>
    </xf>
    <xf numFmtId="0" fontId="14" fillId="4" borderId="75" xfId="5" applyFont="1" applyFill="1" applyBorder="1" applyAlignment="1">
      <alignment vertical="center" wrapText="1"/>
    </xf>
    <xf numFmtId="0" fontId="14" fillId="4" borderId="76" xfId="5" applyFont="1" applyFill="1" applyBorder="1" applyAlignment="1">
      <alignment horizontal="right" vertical="center"/>
    </xf>
    <xf numFmtId="0" fontId="14" fillId="4" borderId="76" xfId="5" applyFont="1" applyFill="1" applyBorder="1" applyAlignment="1">
      <alignment horizontal="left" vertical="center"/>
    </xf>
    <xf numFmtId="3" fontId="14" fillId="4" borderId="77" xfId="5" applyNumberFormat="1" applyFont="1" applyFill="1" applyBorder="1" applyAlignment="1">
      <alignment vertical="center" wrapText="1"/>
    </xf>
    <xf numFmtId="0" fontId="1" fillId="3" borderId="49" xfId="5" applyFill="1" applyBorder="1" applyAlignment="1">
      <alignment horizontal="center" vertical="center" wrapText="1"/>
    </xf>
    <xf numFmtId="0" fontId="6" fillId="3" borderId="49" xfId="5" applyFont="1" applyFill="1" applyBorder="1" applyAlignment="1">
      <alignment vertical="center" wrapText="1"/>
    </xf>
    <xf numFmtId="0" fontId="6" fillId="3" borderId="50" xfId="5" applyFont="1" applyFill="1" applyBorder="1" applyAlignment="1">
      <alignment vertical="center" wrapText="1"/>
    </xf>
    <xf numFmtId="0" fontId="16" fillId="0" borderId="0" xfId="5" applyFont="1" applyAlignment="1">
      <alignment vertical="center" wrapText="1"/>
    </xf>
    <xf numFmtId="0" fontId="1" fillId="3" borderId="0" xfId="5" applyFill="1" applyAlignment="1">
      <alignment horizontal="center" vertical="center" wrapText="1"/>
    </xf>
    <xf numFmtId="0" fontId="1" fillId="3" borderId="0" xfId="5" applyFill="1" applyAlignment="1">
      <alignment horizontal="center" vertical="center" wrapText="1"/>
    </xf>
    <xf numFmtId="3" fontId="5" fillId="0" borderId="0" xfId="5" applyNumberFormat="1" applyFont="1" applyFill="1" applyAlignment="1">
      <alignment vertical="center" wrapText="1"/>
    </xf>
    <xf numFmtId="0" fontId="5" fillId="0" borderId="0" xfId="5" applyFont="1" applyFill="1" applyAlignment="1">
      <alignment vertical="center" wrapText="1"/>
    </xf>
    <xf numFmtId="0" fontId="1" fillId="0" borderId="0" xfId="5" applyFill="1" applyAlignment="1">
      <alignment vertical="center" wrapText="1"/>
    </xf>
    <xf numFmtId="3" fontId="5" fillId="0" borderId="0" xfId="5" applyNumberFormat="1" applyFont="1" applyFill="1" applyBorder="1" applyAlignment="1">
      <alignment vertical="center" wrapText="1"/>
    </xf>
    <xf numFmtId="3" fontId="5" fillId="0" borderId="28" xfId="5" applyNumberFormat="1" applyFont="1" applyBorder="1" applyAlignment="1">
      <alignment horizontal="center" vertical="center" wrapText="1"/>
    </xf>
    <xf numFmtId="0" fontId="1" fillId="0" borderId="28" xfId="5" applyBorder="1" applyAlignment="1">
      <alignment horizontal="center" vertical="center" wrapText="1"/>
    </xf>
    <xf numFmtId="3" fontId="5" fillId="3" borderId="1" xfId="5" applyNumberFormat="1" applyFont="1" applyFill="1" applyBorder="1" applyAlignment="1">
      <alignment horizontal="center" vertical="center" wrapText="1"/>
    </xf>
    <xf numFmtId="3" fontId="5" fillId="3" borderId="25" xfId="5" applyNumberFormat="1" applyFont="1" applyFill="1" applyBorder="1" applyAlignment="1">
      <alignment horizontal="center" vertical="center" wrapText="1"/>
    </xf>
    <xf numFmtId="3" fontId="5" fillId="0" borderId="66" xfId="5" applyNumberFormat="1" applyFont="1" applyBorder="1" applyAlignment="1">
      <alignment horizontal="center" vertical="center" wrapText="1"/>
    </xf>
    <xf numFmtId="0" fontId="6" fillId="0" borderId="0" xfId="5" applyFont="1" applyBorder="1" applyAlignment="1">
      <alignment horizontal="center" vertical="center" wrapText="1"/>
    </xf>
    <xf numFmtId="0" fontId="6" fillId="0" borderId="0" xfId="5" applyFont="1" applyBorder="1" applyAlignment="1">
      <alignment horizontal="left" vertical="center" wrapText="1"/>
    </xf>
    <xf numFmtId="0" fontId="5" fillId="0" borderId="24" xfId="5" applyFont="1" applyBorder="1" applyAlignment="1">
      <alignment horizontal="left" vertical="top" wrapText="1"/>
    </xf>
    <xf numFmtId="0" fontId="14" fillId="2" borderId="11" xfId="5" quotePrefix="1" applyFont="1" applyFill="1" applyBorder="1" applyAlignment="1">
      <alignment horizontal="center" vertical="center" wrapText="1"/>
    </xf>
    <xf numFmtId="0" fontId="6" fillId="0" borderId="80" xfId="5" applyFont="1" applyBorder="1" applyAlignment="1">
      <alignment horizontal="center" vertical="center" wrapText="1"/>
    </xf>
    <xf numFmtId="0" fontId="5" fillId="0" borderId="24" xfId="5" applyFont="1" applyBorder="1" applyAlignment="1">
      <alignment horizontal="center" vertical="center" wrapText="1"/>
    </xf>
    <xf numFmtId="166" fontId="1" fillId="0" borderId="0" xfId="5" applyNumberFormat="1" applyAlignment="1">
      <alignment vertical="center" wrapText="1"/>
    </xf>
    <xf numFmtId="0" fontId="6" fillId="0" borderId="83" xfId="5" applyFont="1" applyBorder="1" applyAlignment="1">
      <alignment vertical="center" wrapText="1"/>
    </xf>
    <xf numFmtId="49" fontId="6" fillId="0" borderId="84" xfId="5" applyNumberFormat="1" applyFont="1" applyBorder="1" applyAlignment="1">
      <alignment horizontal="center" vertical="center" wrapText="1"/>
    </xf>
    <xf numFmtId="0" fontId="5" fillId="0" borderId="2" xfId="5" applyFont="1" applyFill="1" applyBorder="1" applyAlignment="1">
      <alignment horizontal="center" vertical="center" wrapText="1"/>
    </xf>
    <xf numFmtId="0" fontId="5" fillId="0" borderId="1" xfId="5" applyFont="1" applyFill="1" applyBorder="1" applyAlignment="1">
      <alignment horizontal="center" vertical="center" wrapText="1"/>
    </xf>
    <xf numFmtId="0" fontId="5" fillId="0" borderId="10" xfId="5" applyFont="1" applyFill="1" applyBorder="1" applyAlignment="1">
      <alignment horizontal="center" vertical="center" wrapText="1"/>
    </xf>
    <xf numFmtId="49" fontId="6" fillId="0" borderId="85" xfId="5" applyNumberFormat="1" applyFont="1" applyBorder="1" applyAlignment="1">
      <alignment horizontal="center" vertical="center" wrapText="1"/>
    </xf>
    <xf numFmtId="0" fontId="6" fillId="0" borderId="86" xfId="5" applyFont="1" applyBorder="1" applyAlignment="1">
      <alignment horizontal="center" vertical="center" wrapText="1"/>
    </xf>
    <xf numFmtId="49" fontId="6" fillId="0" borderId="86" xfId="5" applyNumberFormat="1" applyFont="1" applyBorder="1" applyAlignment="1">
      <alignment horizontal="center" vertical="center" wrapText="1"/>
    </xf>
    <xf numFmtId="0" fontId="6" fillId="0" borderId="86" xfId="5" quotePrefix="1" applyFont="1" applyBorder="1" applyAlignment="1">
      <alignment horizontal="center" vertical="center" wrapText="1"/>
    </xf>
    <xf numFmtId="49" fontId="6" fillId="0" borderId="87" xfId="5" applyNumberFormat="1" applyFont="1" applyBorder="1" applyAlignment="1">
      <alignment horizontal="center" vertical="center" wrapText="1"/>
    </xf>
    <xf numFmtId="0" fontId="14" fillId="2" borderId="81" xfId="5" applyFont="1" applyFill="1" applyBorder="1" applyAlignment="1">
      <alignment horizontal="center" vertical="center" wrapText="1"/>
    </xf>
    <xf numFmtId="3" fontId="5" fillId="0" borderId="10" xfId="5" applyNumberFormat="1" applyFont="1" applyBorder="1" applyAlignment="1">
      <alignment horizontal="center" vertical="center" wrapText="1"/>
    </xf>
    <xf numFmtId="0" fontId="6" fillId="0" borderId="1" xfId="5" applyFont="1" applyBorder="1" applyAlignment="1">
      <alignment horizontal="left" vertical="center" wrapText="1"/>
    </xf>
    <xf numFmtId="49" fontId="6" fillId="0" borderId="88" xfId="5" applyNumberFormat="1" applyFont="1" applyBorder="1" applyAlignment="1">
      <alignment horizontal="center" vertical="center" wrapText="1"/>
    </xf>
    <xf numFmtId="3" fontId="5" fillId="0" borderId="24" xfId="5" applyNumberFormat="1" applyFont="1" applyBorder="1" applyAlignment="1">
      <alignment horizontal="right" vertical="center" wrapText="1"/>
    </xf>
    <xf numFmtId="3" fontId="5" fillId="0" borderId="89" xfId="5" applyNumberFormat="1" applyFont="1" applyBorder="1" applyAlignment="1">
      <alignment vertical="center" wrapText="1"/>
    </xf>
    <xf numFmtId="0" fontId="6" fillId="0" borderId="19" xfId="5" applyFont="1" applyBorder="1" applyAlignment="1">
      <alignment horizontal="left" vertical="center" wrapText="1"/>
    </xf>
    <xf numFmtId="0" fontId="6" fillId="0" borderId="20" xfId="5" applyFont="1" applyBorder="1" applyAlignment="1">
      <alignment horizontal="left" vertical="center" wrapText="1"/>
    </xf>
    <xf numFmtId="0" fontId="6" fillId="0" borderId="17" xfId="5" applyFont="1" applyBorder="1" applyAlignment="1">
      <alignment horizontal="left" vertical="center" wrapText="1"/>
    </xf>
    <xf numFmtId="0" fontId="6" fillId="0" borderId="18" xfId="5" applyFont="1" applyBorder="1" applyAlignment="1">
      <alignment horizontal="left" vertical="center" wrapText="1"/>
    </xf>
    <xf numFmtId="0" fontId="13" fillId="2" borderId="36" xfId="5" applyFont="1" applyFill="1" applyBorder="1" applyAlignment="1">
      <alignment horizontal="center" vertical="center" wrapText="1"/>
    </xf>
    <xf numFmtId="0" fontId="13" fillId="2" borderId="37" xfId="5" applyFont="1" applyFill="1" applyBorder="1" applyAlignment="1">
      <alignment horizontal="center" vertical="center" wrapText="1"/>
    </xf>
    <xf numFmtId="4" fontId="13" fillId="2" borderId="36" xfId="5" applyNumberFormat="1" applyFont="1" applyFill="1" applyBorder="1" applyAlignment="1">
      <alignment horizontal="right" vertical="center" wrapText="1"/>
    </xf>
    <xf numFmtId="4" fontId="13" fillId="2" borderId="38" xfId="5" applyNumberFormat="1" applyFont="1" applyFill="1" applyBorder="1" applyAlignment="1">
      <alignment horizontal="right" vertical="center" wrapText="1"/>
    </xf>
    <xf numFmtId="0" fontId="13" fillId="2" borderId="31" xfId="5" applyFont="1" applyFill="1" applyBorder="1" applyAlignment="1">
      <alignment horizontal="center" vertical="center" wrapText="1"/>
    </xf>
    <xf numFmtId="0" fontId="13" fillId="2" borderId="32" xfId="5" applyFont="1" applyFill="1" applyBorder="1" applyAlignment="1">
      <alignment horizontal="center" vertical="center" wrapText="1"/>
    </xf>
    <xf numFmtId="4" fontId="12" fillId="2" borderId="31" xfId="5" applyNumberFormat="1" applyFont="1" applyFill="1" applyBorder="1" applyAlignment="1">
      <alignment horizontal="right" vertical="center" wrapText="1"/>
    </xf>
    <xf numFmtId="4" fontId="12" fillId="2" borderId="40" xfId="5" applyNumberFormat="1" applyFont="1" applyFill="1" applyBorder="1" applyAlignment="1">
      <alignment horizontal="right" vertical="center" wrapText="1"/>
    </xf>
    <xf numFmtId="0" fontId="5" fillId="0" borderId="19" xfId="5" applyFont="1" applyBorder="1" applyAlignment="1">
      <alignment horizontal="left" vertical="center" wrapText="1"/>
    </xf>
    <xf numFmtId="0" fontId="5" fillId="0" borderId="20" xfId="5" applyFont="1" applyBorder="1" applyAlignment="1">
      <alignment horizontal="left" vertical="center" wrapText="1"/>
    </xf>
    <xf numFmtId="0" fontId="6" fillId="0" borderId="52" xfId="5" applyFont="1" applyBorder="1" applyAlignment="1">
      <alignment horizontal="left" vertical="center" wrapText="1"/>
    </xf>
    <xf numFmtId="0" fontId="6" fillId="0" borderId="53" xfId="5" applyFont="1" applyBorder="1" applyAlignment="1">
      <alignment horizontal="left" vertical="center" wrapText="1"/>
    </xf>
    <xf numFmtId="0" fontId="3" fillId="0" borderId="0" xfId="5" applyFont="1" applyAlignment="1">
      <alignment horizontal="left" vertical="center" wrapText="1"/>
    </xf>
    <xf numFmtId="0" fontId="3" fillId="0" borderId="33" xfId="5" applyFont="1" applyBorder="1" applyAlignment="1">
      <alignment horizontal="left" vertical="center" wrapText="1"/>
    </xf>
    <xf numFmtId="0" fontId="5" fillId="0" borderId="79" xfId="5" applyFont="1" applyBorder="1" applyAlignment="1">
      <alignment horizontal="left" vertical="top" wrapText="1"/>
    </xf>
    <xf numFmtId="0" fontId="5" fillId="0" borderId="17" xfId="5" applyFont="1" applyBorder="1" applyAlignment="1">
      <alignment horizontal="left" vertical="center" wrapText="1"/>
    </xf>
    <xf numFmtId="0" fontId="5" fillId="0" borderId="18" xfId="5" applyFont="1" applyBorder="1" applyAlignment="1">
      <alignment horizontal="left" vertical="center" wrapText="1"/>
    </xf>
    <xf numFmtId="0" fontId="6" fillId="3" borderId="78" xfId="5" applyFont="1" applyFill="1" applyBorder="1" applyAlignment="1">
      <alignment horizontal="center" vertical="center" wrapText="1"/>
    </xf>
    <xf numFmtId="0" fontId="6" fillId="3" borderId="79" xfId="5" applyFont="1" applyFill="1" applyBorder="1" applyAlignment="1">
      <alignment horizontal="center" vertical="center" wrapText="1"/>
    </xf>
    <xf numFmtId="0" fontId="14" fillId="4" borderId="6" xfId="5" applyFont="1" applyFill="1" applyBorder="1" applyAlignment="1">
      <alignment horizontal="center" vertical="center" wrapText="1"/>
    </xf>
    <xf numFmtId="0" fontId="14" fillId="4" borderId="26" xfId="5" applyFont="1" applyFill="1" applyBorder="1" applyAlignment="1">
      <alignment horizontal="center" vertical="center" wrapText="1"/>
    </xf>
    <xf numFmtId="0" fontId="14" fillId="4" borderId="13" xfId="5" applyFont="1" applyFill="1" applyBorder="1" applyAlignment="1">
      <alignment horizontal="center" vertical="center" wrapText="1"/>
    </xf>
    <xf numFmtId="0" fontId="14" fillId="2" borderId="65" xfId="5" applyFont="1" applyFill="1" applyBorder="1" applyAlignment="1">
      <alignment horizontal="left" vertical="center" wrapText="1"/>
    </xf>
    <xf numFmtId="0" fontId="6" fillId="0" borderId="28" xfId="5" applyFont="1" applyBorder="1" applyAlignment="1">
      <alignment horizontal="left" vertical="center" wrapText="1"/>
    </xf>
    <xf numFmtId="0" fontId="6" fillId="0" borderId="63" xfId="5" applyFont="1" applyBorder="1" applyAlignment="1">
      <alignment horizontal="left" vertical="center" wrapText="1"/>
    </xf>
    <xf numFmtId="0" fontId="6" fillId="3" borderId="54" xfId="5" applyFont="1" applyFill="1" applyBorder="1" applyAlignment="1">
      <alignment horizontal="left" vertical="center" wrapText="1"/>
    </xf>
    <xf numFmtId="0" fontId="6" fillId="3" borderId="55" xfId="5" applyFont="1" applyFill="1" applyBorder="1" applyAlignment="1">
      <alignment horizontal="left" vertical="center" wrapText="1"/>
    </xf>
    <xf numFmtId="0" fontId="6" fillId="0" borderId="24" xfId="5" applyFont="1" applyBorder="1" applyAlignment="1">
      <alignment horizontal="left" vertical="center" wrapText="1"/>
    </xf>
    <xf numFmtId="0" fontId="6" fillId="0" borderId="1" xfId="5" applyFont="1" applyBorder="1" applyAlignment="1">
      <alignment horizontal="left" vertical="center" wrapText="1"/>
    </xf>
    <xf numFmtId="0" fontId="6" fillId="3" borderId="1" xfId="5" applyFont="1" applyFill="1" applyBorder="1" applyAlignment="1">
      <alignment horizontal="left" vertical="center" wrapText="1"/>
    </xf>
    <xf numFmtId="0" fontId="6" fillId="3" borderId="28" xfId="5" applyFont="1" applyFill="1" applyBorder="1" applyAlignment="1">
      <alignment horizontal="left" vertical="center" wrapText="1"/>
    </xf>
    <xf numFmtId="0" fontId="26" fillId="3" borderId="33" xfId="5" applyFont="1" applyFill="1" applyBorder="1" applyAlignment="1">
      <alignment horizontal="center" vertical="center" wrapText="1"/>
    </xf>
    <xf numFmtId="0" fontId="26" fillId="3" borderId="0" xfId="5" applyFont="1" applyFill="1" applyAlignment="1">
      <alignment horizontal="center" vertical="center" wrapText="1"/>
    </xf>
    <xf numFmtId="167" fontId="14" fillId="4" borderId="46" xfId="5" applyNumberFormat="1" applyFont="1" applyFill="1" applyBorder="1" applyAlignment="1">
      <alignment horizontal="right" vertical="center" wrapText="1"/>
    </xf>
    <xf numFmtId="166" fontId="14" fillId="4" borderId="47" xfId="5" applyNumberFormat="1" applyFont="1" applyFill="1" applyBorder="1" applyAlignment="1">
      <alignment horizontal="right" vertical="center" wrapText="1"/>
    </xf>
    <xf numFmtId="166" fontId="22" fillId="0" borderId="45" xfId="5" applyNumberFormat="1" applyFont="1" applyBorder="1" applyAlignment="1">
      <alignment horizontal="right" vertical="center" wrapText="1"/>
    </xf>
    <xf numFmtId="166" fontId="22" fillId="0" borderId="48" xfId="5" applyNumberFormat="1" applyFont="1" applyBorder="1" applyAlignment="1">
      <alignment horizontal="right" vertical="center" wrapText="1"/>
    </xf>
    <xf numFmtId="4" fontId="12" fillId="2" borderId="42" xfId="5" applyNumberFormat="1" applyFont="1" applyFill="1" applyBorder="1" applyAlignment="1">
      <alignment horizontal="right" vertical="center" wrapText="1"/>
    </xf>
    <xf numFmtId="4" fontId="12" fillId="2" borderId="44" xfId="5" applyNumberFormat="1" applyFont="1" applyFill="1" applyBorder="1" applyAlignment="1">
      <alignment horizontal="right" vertical="center" wrapText="1"/>
    </xf>
    <xf numFmtId="0" fontId="13" fillId="2" borderId="42" xfId="5" applyFont="1" applyFill="1" applyBorder="1" applyAlignment="1">
      <alignment horizontal="center" vertical="center" wrapText="1"/>
    </xf>
    <xf numFmtId="0" fontId="13" fillId="2" borderId="43" xfId="5" applyFont="1" applyFill="1" applyBorder="1" applyAlignment="1">
      <alignment horizontal="center" vertical="center" wrapText="1"/>
    </xf>
    <xf numFmtId="0" fontId="16" fillId="0" borderId="0" xfId="5" applyFont="1" applyAlignment="1">
      <alignment horizontal="center" vertical="center" wrapText="1"/>
    </xf>
    <xf numFmtId="0" fontId="23" fillId="0" borderId="0" xfId="5" applyFont="1" applyAlignment="1">
      <alignment horizontal="center" vertical="center" wrapText="1"/>
    </xf>
    <xf numFmtId="0" fontId="5" fillId="0" borderId="52" xfId="5" applyFont="1" applyBorder="1" applyAlignment="1">
      <alignment horizontal="left" vertical="center" wrapText="1"/>
    </xf>
    <xf numFmtId="0" fontId="5" fillId="0" borderId="53" xfId="5" applyFont="1" applyBorder="1" applyAlignment="1">
      <alignment horizontal="left" vertical="center" wrapText="1"/>
    </xf>
    <xf numFmtId="0" fontId="21" fillId="3" borderId="45" xfId="5" applyFont="1" applyFill="1" applyBorder="1" applyAlignment="1">
      <alignment horizontal="left" vertical="center" wrapText="1"/>
    </xf>
    <xf numFmtId="0" fontId="21" fillId="3" borderId="51" xfId="5" applyFont="1" applyFill="1" applyBorder="1" applyAlignment="1">
      <alignment horizontal="left" vertical="center" wrapText="1"/>
    </xf>
    <xf numFmtId="0" fontId="14" fillId="4" borderId="45" xfId="5" applyFont="1" applyFill="1" applyBorder="1" applyAlignment="1">
      <alignment horizontal="center" vertical="center" wrapText="1"/>
    </xf>
    <xf numFmtId="0" fontId="14" fillId="4" borderId="48" xfId="5" applyFont="1" applyFill="1" applyBorder="1" applyAlignment="1">
      <alignment horizontal="center" vertical="center" wrapText="1"/>
    </xf>
    <xf numFmtId="0" fontId="5" fillId="0" borderId="60" xfId="5" applyFont="1" applyBorder="1" applyAlignment="1">
      <alignment horizontal="left" vertical="center" wrapText="1"/>
    </xf>
    <xf numFmtId="0" fontId="5" fillId="0" borderId="61" xfId="5" applyFont="1" applyBorder="1" applyAlignment="1">
      <alignment horizontal="left" vertical="center" wrapText="1"/>
    </xf>
    <xf numFmtId="0" fontId="5" fillId="0" borderId="58" xfId="5" applyFont="1" applyBorder="1" applyAlignment="1">
      <alignment horizontal="left" vertical="center" wrapText="1"/>
    </xf>
    <xf numFmtId="0" fontId="5" fillId="0" borderId="59" xfId="5" applyFont="1" applyBorder="1" applyAlignment="1">
      <alignment horizontal="left" vertical="center" wrapText="1"/>
    </xf>
    <xf numFmtId="0" fontId="14" fillId="4" borderId="29" xfId="5" applyFont="1" applyFill="1" applyBorder="1" applyAlignment="1">
      <alignment horizontal="center" vertical="center"/>
    </xf>
    <xf numFmtId="0" fontId="14" fillId="4" borderId="30" xfId="5" applyFont="1" applyFill="1" applyBorder="1" applyAlignment="1">
      <alignment horizontal="center" vertical="center"/>
    </xf>
    <xf numFmtId="0" fontId="14" fillId="4" borderId="71" xfId="5" applyFont="1" applyFill="1" applyBorder="1" applyAlignment="1">
      <alignment horizontal="center" vertical="center"/>
    </xf>
    <xf numFmtId="0" fontId="14" fillId="4" borderId="39" xfId="5" applyFont="1" applyFill="1" applyBorder="1" applyAlignment="1">
      <alignment horizontal="center" vertical="center" wrapText="1"/>
    </xf>
    <xf numFmtId="0" fontId="14" fillId="4" borderId="0" xfId="5" applyFont="1" applyFill="1" applyAlignment="1">
      <alignment horizontal="center" vertical="center" wrapText="1"/>
    </xf>
    <xf numFmtId="0" fontId="14" fillId="4" borderId="73" xfId="5" applyFont="1" applyFill="1" applyBorder="1" applyAlignment="1">
      <alignment horizontal="center" vertical="center" wrapText="1"/>
    </xf>
    <xf numFmtId="0" fontId="14" fillId="2" borderId="34" xfId="5" applyFont="1" applyFill="1" applyBorder="1" applyAlignment="1">
      <alignment horizontal="center" vertical="center" wrapText="1"/>
    </xf>
    <xf numFmtId="0" fontId="14" fillId="2" borderId="33" xfId="5" applyFont="1" applyFill="1" applyBorder="1" applyAlignment="1">
      <alignment horizontal="center" vertical="center" wrapText="1"/>
    </xf>
    <xf numFmtId="0" fontId="14" fillId="2" borderId="74" xfId="5" applyFont="1" applyFill="1" applyBorder="1" applyAlignment="1">
      <alignment horizontal="center" vertical="center" wrapText="1"/>
    </xf>
    <xf numFmtId="0" fontId="14" fillId="2" borderId="82" xfId="5" applyFont="1" applyFill="1" applyBorder="1" applyAlignment="1">
      <alignment horizontal="left" vertical="center" wrapText="1"/>
    </xf>
    <xf numFmtId="0" fontId="14" fillId="2" borderId="49" xfId="5" applyFont="1" applyFill="1" applyBorder="1" applyAlignment="1">
      <alignment horizontal="left" vertical="center" wrapText="1"/>
    </xf>
    <xf numFmtId="0" fontId="5" fillId="0" borderId="78" xfId="5" applyFont="1" applyBorder="1" applyAlignment="1">
      <alignment horizontal="center" vertical="center" wrapText="1"/>
    </xf>
    <xf numFmtId="0" fontId="5" fillId="0" borderId="79" xfId="5" applyFont="1" applyBorder="1" applyAlignment="1">
      <alignment horizontal="center" vertical="center" wrapText="1"/>
    </xf>
    <xf numFmtId="0" fontId="5" fillId="0" borderId="64" xfId="5" applyFont="1" applyBorder="1" applyAlignment="1">
      <alignment horizontal="center" vertical="center" wrapText="1"/>
    </xf>
    <xf numFmtId="0" fontId="1" fillId="3" borderId="0" xfId="5" applyFill="1" applyAlignment="1">
      <alignment horizontal="left" vertical="center" wrapText="1"/>
    </xf>
  </cellXfs>
  <cellStyles count="11">
    <cellStyle name="Euro" xfId="1" xr:uid="{00000000-0005-0000-0000-000000000000}"/>
    <cellStyle name="Milliers 2" xfId="2" xr:uid="{00000000-0005-0000-0000-000001000000}"/>
    <cellStyle name="Milliers 3" xfId="3" xr:uid="{00000000-0005-0000-0000-000002000000}"/>
    <cellStyle name="Milliers 4" xfId="4" xr:uid="{00000000-0005-0000-0000-000003000000}"/>
    <cellStyle name="Normal" xfId="0" builtinId="0"/>
    <cellStyle name="Normal 2" xfId="5" xr:uid="{00000000-0005-0000-0000-000005000000}"/>
    <cellStyle name="Normal 2 2" xfId="6" xr:uid="{00000000-0005-0000-0000-000006000000}"/>
    <cellStyle name="Normal 3" xfId="7" xr:uid="{00000000-0005-0000-0000-000007000000}"/>
    <cellStyle name="Normal 3 2" xfId="10" xr:uid="{1BAC16F3-781B-42EB-BEE0-2DEC218BD7C0}"/>
    <cellStyle name="Normal 4" xfId="8" xr:uid="{00000000-0005-0000-0000-000008000000}"/>
    <cellStyle name="Pourcentage 2" xfId="9" xr:uid="{00000000-0005-0000-0000-000009000000}"/>
  </cellStyles>
  <dxfs count="0"/>
  <tableStyles count="0" defaultTableStyle="TableStyleMedium2" defaultPivotStyle="PivotStyleLight16"/>
  <colors>
    <mruColors>
      <color rgb="FFD3E2F5"/>
      <color rgb="FFEFF4FB"/>
      <color rgb="FFE3EDF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881092</xdr:colOff>
      <xdr:row>2</xdr:row>
      <xdr:rowOff>47625</xdr:rowOff>
    </xdr:from>
    <xdr:to>
      <xdr:col>6</xdr:col>
      <xdr:colOff>798373</xdr:colOff>
      <xdr:row>2</xdr:row>
      <xdr:rowOff>302676</xdr:rowOff>
    </xdr:to>
    <xdr:pic>
      <xdr:nvPicPr>
        <xdr:cNvPr id="4" name="Image 3">
          <a:extLst>
            <a:ext uri="{FF2B5EF4-FFF2-40B4-BE49-F238E27FC236}">
              <a16:creationId xmlns:a16="http://schemas.microsoft.com/office/drawing/2014/main" id="{A05EC8F0-2160-4D4B-8681-96950C57FD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24905" y="559594"/>
          <a:ext cx="881688" cy="255051"/>
        </a:xfrm>
        <a:prstGeom prst="rect">
          <a:avLst/>
        </a:prstGeom>
      </xdr:spPr>
    </xdr:pic>
    <xdr:clientData/>
  </xdr:twoCellAnchor>
  <xdr:twoCellAnchor editAs="oneCell">
    <xdr:from>
      <xdr:col>5</xdr:col>
      <xdr:colOff>746919</xdr:colOff>
      <xdr:row>0</xdr:row>
      <xdr:rowOff>64655</xdr:rowOff>
    </xdr:from>
    <xdr:to>
      <xdr:col>6</xdr:col>
      <xdr:colOff>855345</xdr:colOff>
      <xdr:row>1</xdr:row>
      <xdr:rowOff>358775</xdr:rowOff>
    </xdr:to>
    <xdr:pic>
      <xdr:nvPicPr>
        <xdr:cNvPr id="5" name="Image 4">
          <a:extLst>
            <a:ext uri="{FF2B5EF4-FFF2-40B4-BE49-F238E27FC236}">
              <a16:creationId xmlns:a16="http://schemas.microsoft.com/office/drawing/2014/main" id="{F70BCBE0-315C-4271-8127-3D61D506ADFF}"/>
            </a:ext>
          </a:extLst>
        </xdr:cNvPr>
        <xdr:cNvPicPr>
          <a:picLocks noChangeAspect="1"/>
        </xdr:cNvPicPr>
      </xdr:nvPicPr>
      <xdr:blipFill rotWithShape="1">
        <a:blip xmlns:r="http://schemas.openxmlformats.org/officeDocument/2006/relationships" r:embed="rId2"/>
        <a:srcRect l="7413" t="19091" r="5575" b="12434"/>
        <a:stretch/>
      </xdr:blipFill>
      <xdr:spPr bwMode="auto">
        <a:xfrm>
          <a:off x="8390732" y="64655"/>
          <a:ext cx="1072833" cy="41318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8</xdr:col>
      <xdr:colOff>0</xdr:colOff>
      <xdr:row>26</xdr:row>
      <xdr:rowOff>0</xdr:rowOff>
    </xdr:from>
    <xdr:to>
      <xdr:col>8</xdr:col>
      <xdr:colOff>94615</xdr:colOff>
      <xdr:row>26</xdr:row>
      <xdr:rowOff>247559</xdr:rowOff>
    </xdr:to>
    <xdr:sp macro="" textlink="">
      <xdr:nvSpPr>
        <xdr:cNvPr id="6" name="Text Box 7">
          <a:extLst>
            <a:ext uri="{FF2B5EF4-FFF2-40B4-BE49-F238E27FC236}">
              <a16:creationId xmlns:a16="http://schemas.microsoft.com/office/drawing/2014/main" id="{CEB6EC1C-10D2-4487-A4F2-A7C8EF292ABA}"/>
            </a:ext>
          </a:extLst>
        </xdr:cNvPr>
        <xdr:cNvSpPr txBox="1">
          <a:spLocks noChangeArrowheads="1"/>
        </xdr:cNvSpPr>
      </xdr:nvSpPr>
      <xdr:spPr bwMode="auto">
        <a:xfrm>
          <a:off x="13087350" y="12827000"/>
          <a:ext cx="94615" cy="247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26</xdr:row>
      <xdr:rowOff>0</xdr:rowOff>
    </xdr:from>
    <xdr:to>
      <xdr:col>8</xdr:col>
      <xdr:colOff>94615</xdr:colOff>
      <xdr:row>26</xdr:row>
      <xdr:rowOff>247559</xdr:rowOff>
    </xdr:to>
    <xdr:sp macro="" textlink="">
      <xdr:nvSpPr>
        <xdr:cNvPr id="7" name="Text Box 8">
          <a:extLst>
            <a:ext uri="{FF2B5EF4-FFF2-40B4-BE49-F238E27FC236}">
              <a16:creationId xmlns:a16="http://schemas.microsoft.com/office/drawing/2014/main" id="{9914F626-0DCF-4175-9EDC-472CC2ABCF0C}"/>
            </a:ext>
          </a:extLst>
        </xdr:cNvPr>
        <xdr:cNvSpPr txBox="1">
          <a:spLocks noChangeArrowheads="1"/>
        </xdr:cNvSpPr>
      </xdr:nvSpPr>
      <xdr:spPr bwMode="auto">
        <a:xfrm>
          <a:off x="13087350" y="12827000"/>
          <a:ext cx="94615" cy="247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26</xdr:row>
      <xdr:rowOff>0</xdr:rowOff>
    </xdr:from>
    <xdr:to>
      <xdr:col>8</xdr:col>
      <xdr:colOff>94615</xdr:colOff>
      <xdr:row>26</xdr:row>
      <xdr:rowOff>359378</xdr:rowOff>
    </xdr:to>
    <xdr:sp macro="" textlink="">
      <xdr:nvSpPr>
        <xdr:cNvPr id="8" name="Text Box 7">
          <a:extLst>
            <a:ext uri="{FF2B5EF4-FFF2-40B4-BE49-F238E27FC236}">
              <a16:creationId xmlns:a16="http://schemas.microsoft.com/office/drawing/2014/main" id="{94D1365B-DB79-4AFA-9E29-9CE04A017733}"/>
            </a:ext>
          </a:extLst>
        </xdr:cNvPr>
        <xdr:cNvSpPr txBox="1">
          <a:spLocks noChangeArrowheads="1"/>
        </xdr:cNvSpPr>
      </xdr:nvSpPr>
      <xdr:spPr bwMode="auto">
        <a:xfrm>
          <a:off x="13087350" y="12827000"/>
          <a:ext cx="94615" cy="3593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26</xdr:row>
      <xdr:rowOff>0</xdr:rowOff>
    </xdr:from>
    <xdr:to>
      <xdr:col>8</xdr:col>
      <xdr:colOff>94615</xdr:colOff>
      <xdr:row>26</xdr:row>
      <xdr:rowOff>359378</xdr:rowOff>
    </xdr:to>
    <xdr:sp macro="" textlink="">
      <xdr:nvSpPr>
        <xdr:cNvPr id="9" name="Text Box 8">
          <a:extLst>
            <a:ext uri="{FF2B5EF4-FFF2-40B4-BE49-F238E27FC236}">
              <a16:creationId xmlns:a16="http://schemas.microsoft.com/office/drawing/2014/main" id="{9ACDAE1B-28C3-40BB-BD6A-23E650EE5ACA}"/>
            </a:ext>
          </a:extLst>
        </xdr:cNvPr>
        <xdr:cNvSpPr txBox="1">
          <a:spLocks noChangeArrowheads="1"/>
        </xdr:cNvSpPr>
      </xdr:nvSpPr>
      <xdr:spPr bwMode="auto">
        <a:xfrm>
          <a:off x="13087350" y="12827000"/>
          <a:ext cx="94615" cy="3593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26</xdr:row>
      <xdr:rowOff>0</xdr:rowOff>
    </xdr:from>
    <xdr:to>
      <xdr:col>8</xdr:col>
      <xdr:colOff>94615</xdr:colOff>
      <xdr:row>26</xdr:row>
      <xdr:rowOff>152400</xdr:rowOff>
    </xdr:to>
    <xdr:sp macro="" textlink="">
      <xdr:nvSpPr>
        <xdr:cNvPr id="10" name="Text Box 7">
          <a:extLst>
            <a:ext uri="{FF2B5EF4-FFF2-40B4-BE49-F238E27FC236}">
              <a16:creationId xmlns:a16="http://schemas.microsoft.com/office/drawing/2014/main" id="{E3151FD9-7BEB-4F1B-9D6E-FC6209FA5AC4}"/>
            </a:ext>
          </a:extLst>
        </xdr:cNvPr>
        <xdr:cNvSpPr txBox="1">
          <a:spLocks noChangeArrowheads="1"/>
        </xdr:cNvSpPr>
      </xdr:nvSpPr>
      <xdr:spPr bwMode="auto">
        <a:xfrm>
          <a:off x="13087350" y="128270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26</xdr:row>
      <xdr:rowOff>0</xdr:rowOff>
    </xdr:from>
    <xdr:to>
      <xdr:col>8</xdr:col>
      <xdr:colOff>94615</xdr:colOff>
      <xdr:row>26</xdr:row>
      <xdr:rowOff>152400</xdr:rowOff>
    </xdr:to>
    <xdr:sp macro="" textlink="">
      <xdr:nvSpPr>
        <xdr:cNvPr id="11" name="Text Box 8">
          <a:extLst>
            <a:ext uri="{FF2B5EF4-FFF2-40B4-BE49-F238E27FC236}">
              <a16:creationId xmlns:a16="http://schemas.microsoft.com/office/drawing/2014/main" id="{23C9D19D-3FAC-499B-B891-8037FDE748E0}"/>
            </a:ext>
          </a:extLst>
        </xdr:cNvPr>
        <xdr:cNvSpPr txBox="1">
          <a:spLocks noChangeArrowheads="1"/>
        </xdr:cNvSpPr>
      </xdr:nvSpPr>
      <xdr:spPr bwMode="auto">
        <a:xfrm>
          <a:off x="13087350" y="128270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26</xdr:row>
      <xdr:rowOff>0</xdr:rowOff>
    </xdr:from>
    <xdr:to>
      <xdr:col>8</xdr:col>
      <xdr:colOff>94615</xdr:colOff>
      <xdr:row>26</xdr:row>
      <xdr:rowOff>249626</xdr:rowOff>
    </xdr:to>
    <xdr:sp macro="" textlink="">
      <xdr:nvSpPr>
        <xdr:cNvPr id="12" name="Text Box 7">
          <a:extLst>
            <a:ext uri="{FF2B5EF4-FFF2-40B4-BE49-F238E27FC236}">
              <a16:creationId xmlns:a16="http://schemas.microsoft.com/office/drawing/2014/main" id="{D2608ADE-ABAF-485D-8139-45E03CCC4226}"/>
            </a:ext>
          </a:extLst>
        </xdr:cNvPr>
        <xdr:cNvSpPr txBox="1">
          <a:spLocks noChangeArrowheads="1"/>
        </xdr:cNvSpPr>
      </xdr:nvSpPr>
      <xdr:spPr bwMode="auto">
        <a:xfrm>
          <a:off x="13087350" y="12827000"/>
          <a:ext cx="94615"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8</xdr:col>
      <xdr:colOff>0</xdr:colOff>
      <xdr:row>29</xdr:row>
      <xdr:rowOff>0</xdr:rowOff>
    </xdr:from>
    <xdr:ext cx="94615" cy="258989"/>
    <xdr:sp macro="" textlink="">
      <xdr:nvSpPr>
        <xdr:cNvPr id="13" name="Text Box 7">
          <a:extLst>
            <a:ext uri="{FF2B5EF4-FFF2-40B4-BE49-F238E27FC236}">
              <a16:creationId xmlns:a16="http://schemas.microsoft.com/office/drawing/2014/main" id="{B161873D-D62A-4B97-B2B0-9BFF9F4877CD}"/>
            </a:ext>
          </a:extLst>
        </xdr:cNvPr>
        <xdr:cNvSpPr txBox="1">
          <a:spLocks noChangeArrowheads="1"/>
        </xdr:cNvSpPr>
      </xdr:nvSpPr>
      <xdr:spPr bwMode="auto">
        <a:xfrm>
          <a:off x="13087350" y="173037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29</xdr:row>
      <xdr:rowOff>0</xdr:rowOff>
    </xdr:from>
    <xdr:ext cx="94615" cy="258989"/>
    <xdr:sp macro="" textlink="">
      <xdr:nvSpPr>
        <xdr:cNvPr id="14" name="Text Box 8">
          <a:extLst>
            <a:ext uri="{FF2B5EF4-FFF2-40B4-BE49-F238E27FC236}">
              <a16:creationId xmlns:a16="http://schemas.microsoft.com/office/drawing/2014/main" id="{75D3E6E3-BE93-4049-9FA4-0E7EFD5E6C07}"/>
            </a:ext>
          </a:extLst>
        </xdr:cNvPr>
        <xdr:cNvSpPr txBox="1">
          <a:spLocks noChangeArrowheads="1"/>
        </xdr:cNvSpPr>
      </xdr:nvSpPr>
      <xdr:spPr bwMode="auto">
        <a:xfrm>
          <a:off x="13087350" y="173037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29</xdr:row>
      <xdr:rowOff>0</xdr:rowOff>
    </xdr:from>
    <xdr:ext cx="94615" cy="392713"/>
    <xdr:sp macro="" textlink="">
      <xdr:nvSpPr>
        <xdr:cNvPr id="15" name="Text Box 7">
          <a:extLst>
            <a:ext uri="{FF2B5EF4-FFF2-40B4-BE49-F238E27FC236}">
              <a16:creationId xmlns:a16="http://schemas.microsoft.com/office/drawing/2014/main" id="{BF0ED4C8-02F2-44F1-A5AD-4AB5E31166A3}"/>
            </a:ext>
          </a:extLst>
        </xdr:cNvPr>
        <xdr:cNvSpPr txBox="1">
          <a:spLocks noChangeArrowheads="1"/>
        </xdr:cNvSpPr>
      </xdr:nvSpPr>
      <xdr:spPr bwMode="auto">
        <a:xfrm>
          <a:off x="13087350" y="173037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29</xdr:row>
      <xdr:rowOff>0</xdr:rowOff>
    </xdr:from>
    <xdr:ext cx="94615" cy="392713"/>
    <xdr:sp macro="" textlink="">
      <xdr:nvSpPr>
        <xdr:cNvPr id="16" name="Text Box 8">
          <a:extLst>
            <a:ext uri="{FF2B5EF4-FFF2-40B4-BE49-F238E27FC236}">
              <a16:creationId xmlns:a16="http://schemas.microsoft.com/office/drawing/2014/main" id="{CBC107DF-7344-4C1E-B9CA-89EB6A768323}"/>
            </a:ext>
          </a:extLst>
        </xdr:cNvPr>
        <xdr:cNvSpPr txBox="1">
          <a:spLocks noChangeArrowheads="1"/>
        </xdr:cNvSpPr>
      </xdr:nvSpPr>
      <xdr:spPr bwMode="auto">
        <a:xfrm>
          <a:off x="13087350" y="173037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29</xdr:row>
      <xdr:rowOff>0</xdr:rowOff>
    </xdr:from>
    <xdr:ext cx="94615" cy="255341"/>
    <xdr:sp macro="" textlink="">
      <xdr:nvSpPr>
        <xdr:cNvPr id="17" name="Text Box 7">
          <a:extLst>
            <a:ext uri="{FF2B5EF4-FFF2-40B4-BE49-F238E27FC236}">
              <a16:creationId xmlns:a16="http://schemas.microsoft.com/office/drawing/2014/main" id="{7518FB64-C86E-41F9-BB55-96BE118F7044}"/>
            </a:ext>
          </a:extLst>
        </xdr:cNvPr>
        <xdr:cNvSpPr txBox="1">
          <a:spLocks noChangeArrowheads="1"/>
        </xdr:cNvSpPr>
      </xdr:nvSpPr>
      <xdr:spPr bwMode="auto">
        <a:xfrm>
          <a:off x="13087350" y="173037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8</xdr:col>
      <xdr:colOff>0</xdr:colOff>
      <xdr:row>101</xdr:row>
      <xdr:rowOff>0</xdr:rowOff>
    </xdr:from>
    <xdr:to>
      <xdr:col>8</xdr:col>
      <xdr:colOff>94615</xdr:colOff>
      <xdr:row>101</xdr:row>
      <xdr:rowOff>246199</xdr:rowOff>
    </xdr:to>
    <xdr:sp macro="" textlink="">
      <xdr:nvSpPr>
        <xdr:cNvPr id="18" name="Text Box 7">
          <a:extLst>
            <a:ext uri="{FF2B5EF4-FFF2-40B4-BE49-F238E27FC236}">
              <a16:creationId xmlns:a16="http://schemas.microsoft.com/office/drawing/2014/main" id="{E0D77120-CF72-4E3A-91F8-E372FE9613F9}"/>
            </a:ext>
          </a:extLst>
        </xdr:cNvPr>
        <xdr:cNvSpPr txBox="1">
          <a:spLocks noChangeArrowheads="1"/>
        </xdr:cNvSpPr>
      </xdr:nvSpPr>
      <xdr:spPr bwMode="auto">
        <a:xfrm>
          <a:off x="9544050" y="1857375"/>
          <a:ext cx="94615" cy="246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101</xdr:row>
      <xdr:rowOff>0</xdr:rowOff>
    </xdr:from>
    <xdr:to>
      <xdr:col>8</xdr:col>
      <xdr:colOff>94615</xdr:colOff>
      <xdr:row>101</xdr:row>
      <xdr:rowOff>246199</xdr:rowOff>
    </xdr:to>
    <xdr:sp macro="" textlink="">
      <xdr:nvSpPr>
        <xdr:cNvPr id="19" name="Text Box 8">
          <a:extLst>
            <a:ext uri="{FF2B5EF4-FFF2-40B4-BE49-F238E27FC236}">
              <a16:creationId xmlns:a16="http://schemas.microsoft.com/office/drawing/2014/main" id="{6CB6967A-4DD0-42AA-8653-72516601F257}"/>
            </a:ext>
          </a:extLst>
        </xdr:cNvPr>
        <xdr:cNvSpPr txBox="1">
          <a:spLocks noChangeArrowheads="1"/>
        </xdr:cNvSpPr>
      </xdr:nvSpPr>
      <xdr:spPr bwMode="auto">
        <a:xfrm>
          <a:off x="9544050" y="1857375"/>
          <a:ext cx="94615" cy="2461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101</xdr:row>
      <xdr:rowOff>0</xdr:rowOff>
    </xdr:from>
    <xdr:to>
      <xdr:col>8</xdr:col>
      <xdr:colOff>94615</xdr:colOff>
      <xdr:row>102</xdr:row>
      <xdr:rowOff>91318</xdr:rowOff>
    </xdr:to>
    <xdr:sp macro="" textlink="">
      <xdr:nvSpPr>
        <xdr:cNvPr id="20" name="Text Box 7">
          <a:extLst>
            <a:ext uri="{FF2B5EF4-FFF2-40B4-BE49-F238E27FC236}">
              <a16:creationId xmlns:a16="http://schemas.microsoft.com/office/drawing/2014/main" id="{B9A0AD9A-CED1-49E5-A211-20C075B1BC16}"/>
            </a:ext>
          </a:extLst>
        </xdr:cNvPr>
        <xdr:cNvSpPr txBox="1">
          <a:spLocks noChangeArrowheads="1"/>
        </xdr:cNvSpPr>
      </xdr:nvSpPr>
      <xdr:spPr bwMode="auto">
        <a:xfrm>
          <a:off x="9544050" y="1857375"/>
          <a:ext cx="94615" cy="3580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101</xdr:row>
      <xdr:rowOff>0</xdr:rowOff>
    </xdr:from>
    <xdr:to>
      <xdr:col>8</xdr:col>
      <xdr:colOff>94615</xdr:colOff>
      <xdr:row>102</xdr:row>
      <xdr:rowOff>91318</xdr:rowOff>
    </xdr:to>
    <xdr:sp macro="" textlink="">
      <xdr:nvSpPr>
        <xdr:cNvPr id="21" name="Text Box 8">
          <a:extLst>
            <a:ext uri="{FF2B5EF4-FFF2-40B4-BE49-F238E27FC236}">
              <a16:creationId xmlns:a16="http://schemas.microsoft.com/office/drawing/2014/main" id="{B8E471CF-9339-4AA2-B702-E898DFE40454}"/>
            </a:ext>
          </a:extLst>
        </xdr:cNvPr>
        <xdr:cNvSpPr txBox="1">
          <a:spLocks noChangeArrowheads="1"/>
        </xdr:cNvSpPr>
      </xdr:nvSpPr>
      <xdr:spPr bwMode="auto">
        <a:xfrm>
          <a:off x="9544050" y="1857375"/>
          <a:ext cx="94615" cy="3580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101</xdr:row>
      <xdr:rowOff>0</xdr:rowOff>
    </xdr:from>
    <xdr:to>
      <xdr:col>8</xdr:col>
      <xdr:colOff>94615</xdr:colOff>
      <xdr:row>101</xdr:row>
      <xdr:rowOff>151040</xdr:rowOff>
    </xdr:to>
    <xdr:sp macro="" textlink="">
      <xdr:nvSpPr>
        <xdr:cNvPr id="22" name="Text Box 7">
          <a:extLst>
            <a:ext uri="{FF2B5EF4-FFF2-40B4-BE49-F238E27FC236}">
              <a16:creationId xmlns:a16="http://schemas.microsoft.com/office/drawing/2014/main" id="{EAD064B3-ECCF-4145-A0D2-DD82A8AAB5FA}"/>
            </a:ext>
          </a:extLst>
        </xdr:cNvPr>
        <xdr:cNvSpPr txBox="1">
          <a:spLocks noChangeArrowheads="1"/>
        </xdr:cNvSpPr>
      </xdr:nvSpPr>
      <xdr:spPr bwMode="auto">
        <a:xfrm>
          <a:off x="9544050" y="1857375"/>
          <a:ext cx="94615" cy="151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101</xdr:row>
      <xdr:rowOff>0</xdr:rowOff>
    </xdr:from>
    <xdr:to>
      <xdr:col>8</xdr:col>
      <xdr:colOff>94615</xdr:colOff>
      <xdr:row>101</xdr:row>
      <xdr:rowOff>151040</xdr:rowOff>
    </xdr:to>
    <xdr:sp macro="" textlink="">
      <xdr:nvSpPr>
        <xdr:cNvPr id="23" name="Text Box 8">
          <a:extLst>
            <a:ext uri="{FF2B5EF4-FFF2-40B4-BE49-F238E27FC236}">
              <a16:creationId xmlns:a16="http://schemas.microsoft.com/office/drawing/2014/main" id="{5A9DA21C-AD68-4A13-B46E-7FC1651D402C}"/>
            </a:ext>
          </a:extLst>
        </xdr:cNvPr>
        <xdr:cNvSpPr txBox="1">
          <a:spLocks noChangeArrowheads="1"/>
        </xdr:cNvSpPr>
      </xdr:nvSpPr>
      <xdr:spPr bwMode="auto">
        <a:xfrm>
          <a:off x="9544050" y="1857375"/>
          <a:ext cx="94615" cy="151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101</xdr:row>
      <xdr:rowOff>0</xdr:rowOff>
    </xdr:from>
    <xdr:to>
      <xdr:col>8</xdr:col>
      <xdr:colOff>94615</xdr:colOff>
      <xdr:row>101</xdr:row>
      <xdr:rowOff>248266</xdr:rowOff>
    </xdr:to>
    <xdr:sp macro="" textlink="">
      <xdr:nvSpPr>
        <xdr:cNvPr id="24" name="Text Box 7">
          <a:extLst>
            <a:ext uri="{FF2B5EF4-FFF2-40B4-BE49-F238E27FC236}">
              <a16:creationId xmlns:a16="http://schemas.microsoft.com/office/drawing/2014/main" id="{A2885CDD-1F20-4F9A-80D5-7BC6867A54A4}"/>
            </a:ext>
          </a:extLst>
        </xdr:cNvPr>
        <xdr:cNvSpPr txBox="1">
          <a:spLocks noChangeArrowheads="1"/>
        </xdr:cNvSpPr>
      </xdr:nvSpPr>
      <xdr:spPr bwMode="auto">
        <a:xfrm>
          <a:off x="9544050" y="1857375"/>
          <a:ext cx="94615" cy="248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8</xdr:col>
      <xdr:colOff>0</xdr:colOff>
      <xdr:row>101</xdr:row>
      <xdr:rowOff>0</xdr:rowOff>
    </xdr:from>
    <xdr:ext cx="94615" cy="258989"/>
    <xdr:sp macro="" textlink="">
      <xdr:nvSpPr>
        <xdr:cNvPr id="25" name="Text Box 7">
          <a:extLst>
            <a:ext uri="{FF2B5EF4-FFF2-40B4-BE49-F238E27FC236}">
              <a16:creationId xmlns:a16="http://schemas.microsoft.com/office/drawing/2014/main" id="{7A02F4D7-714B-4874-AC4B-584CB7DB8E85}"/>
            </a:ext>
          </a:extLst>
        </xdr:cNvPr>
        <xdr:cNvSpPr txBox="1">
          <a:spLocks noChangeArrowheads="1"/>
        </xdr:cNvSpPr>
      </xdr:nvSpPr>
      <xdr:spPr bwMode="auto">
        <a:xfrm>
          <a:off x="9544050" y="1857375"/>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101</xdr:row>
      <xdr:rowOff>0</xdr:rowOff>
    </xdr:from>
    <xdr:ext cx="94615" cy="258989"/>
    <xdr:sp macro="" textlink="">
      <xdr:nvSpPr>
        <xdr:cNvPr id="26" name="Text Box 8">
          <a:extLst>
            <a:ext uri="{FF2B5EF4-FFF2-40B4-BE49-F238E27FC236}">
              <a16:creationId xmlns:a16="http://schemas.microsoft.com/office/drawing/2014/main" id="{756379B0-6EC6-4630-AC42-137CB22C3756}"/>
            </a:ext>
          </a:extLst>
        </xdr:cNvPr>
        <xdr:cNvSpPr txBox="1">
          <a:spLocks noChangeArrowheads="1"/>
        </xdr:cNvSpPr>
      </xdr:nvSpPr>
      <xdr:spPr bwMode="auto">
        <a:xfrm>
          <a:off x="9544050" y="1857375"/>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101</xdr:row>
      <xdr:rowOff>0</xdr:rowOff>
    </xdr:from>
    <xdr:ext cx="94615" cy="392713"/>
    <xdr:sp macro="" textlink="">
      <xdr:nvSpPr>
        <xdr:cNvPr id="27" name="Text Box 7">
          <a:extLst>
            <a:ext uri="{FF2B5EF4-FFF2-40B4-BE49-F238E27FC236}">
              <a16:creationId xmlns:a16="http://schemas.microsoft.com/office/drawing/2014/main" id="{F49D2F43-3B79-4875-8103-C805596C50BE}"/>
            </a:ext>
          </a:extLst>
        </xdr:cNvPr>
        <xdr:cNvSpPr txBox="1">
          <a:spLocks noChangeArrowheads="1"/>
        </xdr:cNvSpPr>
      </xdr:nvSpPr>
      <xdr:spPr bwMode="auto">
        <a:xfrm>
          <a:off x="9544050" y="185737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101</xdr:row>
      <xdr:rowOff>0</xdr:rowOff>
    </xdr:from>
    <xdr:ext cx="94615" cy="392713"/>
    <xdr:sp macro="" textlink="">
      <xdr:nvSpPr>
        <xdr:cNvPr id="28" name="Text Box 8">
          <a:extLst>
            <a:ext uri="{FF2B5EF4-FFF2-40B4-BE49-F238E27FC236}">
              <a16:creationId xmlns:a16="http://schemas.microsoft.com/office/drawing/2014/main" id="{A7822476-4FB1-4F08-A512-BD9E808EB118}"/>
            </a:ext>
          </a:extLst>
        </xdr:cNvPr>
        <xdr:cNvSpPr txBox="1">
          <a:spLocks noChangeArrowheads="1"/>
        </xdr:cNvSpPr>
      </xdr:nvSpPr>
      <xdr:spPr bwMode="auto">
        <a:xfrm>
          <a:off x="9544050" y="185737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101</xdr:row>
      <xdr:rowOff>0</xdr:rowOff>
    </xdr:from>
    <xdr:ext cx="94615" cy="255341"/>
    <xdr:sp macro="" textlink="">
      <xdr:nvSpPr>
        <xdr:cNvPr id="29" name="Text Box 7">
          <a:extLst>
            <a:ext uri="{FF2B5EF4-FFF2-40B4-BE49-F238E27FC236}">
              <a16:creationId xmlns:a16="http://schemas.microsoft.com/office/drawing/2014/main" id="{D57825AE-9D3F-4C0B-B8CC-ADA9FB13C2CF}"/>
            </a:ext>
          </a:extLst>
        </xdr:cNvPr>
        <xdr:cNvSpPr txBox="1">
          <a:spLocks noChangeArrowheads="1"/>
        </xdr:cNvSpPr>
      </xdr:nvSpPr>
      <xdr:spPr bwMode="auto">
        <a:xfrm>
          <a:off x="9544050" y="1857375"/>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7.200\Travail$\Users\STRO\AppData\Local\Microsoft\Windows\Temporary%20Internet%20Files\Content.Outlook\S263KR8G\Note%20dimensionnement%20BY%20CARSAT%20-%20Cop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mier dimensionnement"/>
      <sheetName val="quantités de matériaux"/>
      <sheetName val="EDS 1"/>
      <sheetName val="1 - Type conf."/>
      <sheetName val="abaque T. fuites"/>
      <sheetName val="planning"/>
      <sheetName val="EDS 2 hors provision"/>
      <sheetName val="hypothèse pour EDS 2"/>
    </sheetNames>
    <sheetDataSet>
      <sheetData sheetId="0" refreshError="1"/>
      <sheetData sheetId="1" refreshError="1"/>
      <sheetData sheetId="2" refreshError="1"/>
      <sheetData sheetId="3" refreshError="1"/>
      <sheetData sheetId="4">
        <row r="1">
          <cell r="C1">
            <v>6280</v>
          </cell>
        </row>
      </sheetData>
      <sheetData sheetId="5" refreshError="1"/>
      <sheetData sheetId="6"/>
      <sheetData sheetId="7">
        <row r="2">
          <cell r="B2">
            <v>5</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1"/>
  <sheetViews>
    <sheetView showGridLines="0" tabSelected="1" view="pageBreakPreview" zoomScale="80" zoomScaleNormal="80" zoomScaleSheetLayoutView="80" workbookViewId="0">
      <selection activeCell="J10" sqref="J10"/>
    </sheetView>
  </sheetViews>
  <sheetFormatPr baseColWidth="10" defaultColWidth="11.42578125" defaultRowHeight="24.95" customHeight="1"/>
  <cols>
    <col min="1" max="1" width="10.7109375" style="10" customWidth="1"/>
    <col min="2" max="2" width="31.85546875" style="3" customWidth="1"/>
    <col min="3" max="3" width="42.28515625" style="1" customWidth="1"/>
    <col min="4" max="4" width="9.7109375" style="1" customWidth="1"/>
    <col min="5" max="5" width="12.85546875" style="1" bestFit="1" customWidth="1"/>
    <col min="6" max="7" width="13.7109375" style="1" customWidth="1"/>
    <col min="8" max="8" width="4.42578125" style="1" customWidth="1"/>
    <col min="9" max="9" width="11.42578125" style="1"/>
    <col min="10" max="10" width="39.140625" style="1" customWidth="1"/>
    <col min="11" max="11" width="23" style="1" customWidth="1"/>
    <col min="12" max="16384" width="11.42578125" style="1"/>
  </cols>
  <sheetData>
    <row r="1" spans="1:11" ht="10.15" customHeight="1">
      <c r="A1" s="4"/>
      <c r="B1" s="1"/>
      <c r="D1" s="4"/>
    </row>
    <row r="2" spans="1:11" ht="52.5" customHeight="1">
      <c r="A2" s="177" t="s">
        <v>306</v>
      </c>
      <c r="B2" s="177"/>
      <c r="C2" s="177"/>
      <c r="D2" s="177"/>
      <c r="E2" s="177"/>
      <c r="F2" s="177"/>
      <c r="G2" s="97"/>
    </row>
    <row r="3" spans="1:11" ht="33.6" customHeight="1">
      <c r="A3" s="178" t="s">
        <v>228</v>
      </c>
      <c r="B3" s="178"/>
      <c r="C3" s="178"/>
      <c r="D3" s="178"/>
      <c r="E3" s="178"/>
      <c r="F3" s="178"/>
      <c r="G3" s="36"/>
    </row>
    <row r="4" spans="1:11" ht="13.9" customHeight="1" thickBot="1">
      <c r="A4" s="4"/>
      <c r="B4" s="55"/>
      <c r="C4" s="37"/>
      <c r="D4" s="37"/>
      <c r="E4" s="37"/>
      <c r="F4" s="87"/>
      <c r="G4" s="88" t="s">
        <v>307</v>
      </c>
    </row>
    <row r="5" spans="1:11" s="2" customFormat="1" ht="37.9" customHeight="1" thickTop="1">
      <c r="A5" s="17" t="s">
        <v>24</v>
      </c>
      <c r="B5" s="155" t="s">
        <v>0</v>
      </c>
      <c r="C5" s="155"/>
      <c r="D5" s="31" t="s">
        <v>1</v>
      </c>
      <c r="E5" s="31" t="s">
        <v>2</v>
      </c>
      <c r="F5" s="156" t="s">
        <v>42</v>
      </c>
      <c r="G5" s="157"/>
    </row>
    <row r="6" spans="1:11" ht="28.9" customHeight="1" thickBot="1">
      <c r="A6" s="18">
        <v>1</v>
      </c>
      <c r="B6" s="71" t="s">
        <v>22</v>
      </c>
      <c r="C6" s="71"/>
      <c r="D6" s="34" t="s">
        <v>1</v>
      </c>
      <c r="E6" s="34" t="s">
        <v>2</v>
      </c>
      <c r="F6" s="34" t="s">
        <v>3</v>
      </c>
      <c r="G6" s="35" t="s">
        <v>4</v>
      </c>
      <c r="I6" s="2"/>
      <c r="J6" s="2"/>
      <c r="K6" s="2"/>
    </row>
    <row r="7" spans="1:11" ht="49.5" customHeight="1">
      <c r="A7" s="19">
        <v>1.1000000000000001</v>
      </c>
      <c r="B7" s="160" t="s">
        <v>205</v>
      </c>
      <c r="C7" s="160"/>
      <c r="D7" s="65" t="s">
        <v>6</v>
      </c>
      <c r="E7" s="65">
        <v>1</v>
      </c>
      <c r="F7" s="28"/>
      <c r="G7" s="23">
        <f>E7*F7</f>
        <v>0</v>
      </c>
      <c r="I7" s="2"/>
      <c r="J7" s="2"/>
      <c r="K7" s="2"/>
    </row>
    <row r="8" spans="1:11" ht="56.25" customHeight="1">
      <c r="A8" s="19">
        <v>1.2</v>
      </c>
      <c r="B8" s="163" t="s">
        <v>206</v>
      </c>
      <c r="C8" s="163"/>
      <c r="D8" s="65" t="s">
        <v>6</v>
      </c>
      <c r="E8" s="65">
        <v>1</v>
      </c>
      <c r="F8" s="56"/>
      <c r="G8" s="79">
        <f>E8*F8</f>
        <v>0</v>
      </c>
      <c r="I8" s="2"/>
      <c r="J8" s="2"/>
      <c r="K8" s="2"/>
    </row>
    <row r="9" spans="1:11" ht="28.9" customHeight="1">
      <c r="A9" s="19">
        <v>1.3</v>
      </c>
      <c r="B9" s="164" t="s">
        <v>23</v>
      </c>
      <c r="C9" s="164"/>
      <c r="D9" s="65" t="s">
        <v>214</v>
      </c>
      <c r="E9" s="65">
        <v>4</v>
      </c>
      <c r="F9" s="6"/>
      <c r="G9" s="79">
        <f>E9*F9</f>
        <v>0</v>
      </c>
    </row>
    <row r="10" spans="1:11" ht="68.25" customHeight="1">
      <c r="A10" s="19">
        <v>1.4</v>
      </c>
      <c r="B10" s="164" t="s">
        <v>207</v>
      </c>
      <c r="C10" s="164"/>
      <c r="D10" s="65" t="s">
        <v>6</v>
      </c>
      <c r="E10" s="65">
        <v>1</v>
      </c>
      <c r="F10" s="6"/>
      <c r="G10" s="79">
        <f>E10*F10</f>
        <v>0</v>
      </c>
    </row>
    <row r="11" spans="1:11" ht="28.9" customHeight="1" thickBot="1">
      <c r="A11" s="60">
        <v>1.5</v>
      </c>
      <c r="B11" s="151" t="s">
        <v>217</v>
      </c>
      <c r="C11" s="152"/>
      <c r="D11" s="75" t="s">
        <v>6</v>
      </c>
      <c r="E11" s="75">
        <v>2</v>
      </c>
      <c r="F11" s="76"/>
      <c r="G11" s="79">
        <f>E11*F11</f>
        <v>0</v>
      </c>
    </row>
    <row r="12" spans="1:11" ht="28.9" customHeight="1" thickTop="1" thickBot="1">
      <c r="A12" s="58"/>
      <c r="B12" s="49"/>
      <c r="C12" s="49"/>
      <c r="D12" s="38"/>
      <c r="E12" s="39" t="s">
        <v>44</v>
      </c>
      <c r="F12" s="41">
        <f>A6</f>
        <v>1</v>
      </c>
      <c r="G12" s="40">
        <f>SUM(G7:G11)</f>
        <v>0</v>
      </c>
    </row>
    <row r="13" spans="1:11" ht="28.9" customHeight="1" thickTop="1" thickBot="1">
      <c r="A13" s="58"/>
      <c r="B13" s="49"/>
      <c r="C13" s="49"/>
      <c r="D13" s="14"/>
      <c r="E13" s="14"/>
      <c r="F13" s="15"/>
      <c r="G13" s="16"/>
    </row>
    <row r="14" spans="1:11" ht="28.9" customHeight="1" thickTop="1">
      <c r="A14" s="26">
        <v>2</v>
      </c>
      <c r="B14" s="158" t="s">
        <v>5</v>
      </c>
      <c r="C14" s="158"/>
      <c r="D14" s="33" t="s">
        <v>1</v>
      </c>
      <c r="E14" s="33" t="s">
        <v>2</v>
      </c>
      <c r="F14" s="33" t="s">
        <v>3</v>
      </c>
      <c r="G14" s="78" t="s">
        <v>4</v>
      </c>
    </row>
    <row r="15" spans="1:11" ht="102.6" customHeight="1">
      <c r="A15" s="50" t="s">
        <v>10</v>
      </c>
      <c r="B15" s="159" t="s">
        <v>220</v>
      </c>
      <c r="C15" s="159"/>
      <c r="D15" s="51" t="s">
        <v>6</v>
      </c>
      <c r="E15" s="51">
        <v>1</v>
      </c>
      <c r="F15" s="104"/>
      <c r="G15" s="79">
        <f t="shared" ref="G15:G24" si="0">E15*F15</f>
        <v>0</v>
      </c>
    </row>
    <row r="16" spans="1:11" ht="44.45" customHeight="1">
      <c r="A16" s="50" t="s">
        <v>11</v>
      </c>
      <c r="B16" s="166" t="s">
        <v>210</v>
      </c>
      <c r="C16" s="166"/>
      <c r="D16" s="51" t="s">
        <v>214</v>
      </c>
      <c r="E16" s="51">
        <v>3</v>
      </c>
      <c r="F16" s="51"/>
      <c r="G16" s="79">
        <f t="shared" si="0"/>
        <v>0</v>
      </c>
    </row>
    <row r="17" spans="1:8" ht="44.45" customHeight="1">
      <c r="A17" s="50" t="s">
        <v>12</v>
      </c>
      <c r="B17" s="166" t="s">
        <v>211</v>
      </c>
      <c r="C17" s="166"/>
      <c r="D17" s="51" t="s">
        <v>214</v>
      </c>
      <c r="E17" s="51">
        <v>3</v>
      </c>
      <c r="F17" s="51"/>
      <c r="G17" s="79">
        <f t="shared" si="0"/>
        <v>0</v>
      </c>
    </row>
    <row r="18" spans="1:8" ht="39" customHeight="1">
      <c r="A18" s="50" t="s">
        <v>13</v>
      </c>
      <c r="B18" s="159" t="s">
        <v>263</v>
      </c>
      <c r="C18" s="159"/>
      <c r="D18" s="51" t="s">
        <v>6</v>
      </c>
      <c r="E18" s="51">
        <v>1</v>
      </c>
      <c r="F18" s="105"/>
      <c r="G18" s="80">
        <f t="shared" si="0"/>
        <v>0</v>
      </c>
    </row>
    <row r="19" spans="1:8" ht="88.5" customHeight="1">
      <c r="A19" s="50" t="s">
        <v>14</v>
      </c>
      <c r="B19" s="166" t="s">
        <v>264</v>
      </c>
      <c r="C19" s="166"/>
      <c r="D19" s="51" t="s">
        <v>6</v>
      </c>
      <c r="E19" s="51">
        <v>1</v>
      </c>
      <c r="F19" s="51"/>
      <c r="G19" s="80">
        <f t="shared" si="0"/>
        <v>0</v>
      </c>
    </row>
    <row r="20" spans="1:8" ht="33.6" customHeight="1">
      <c r="A20" s="50" t="s">
        <v>15</v>
      </c>
      <c r="B20" s="166" t="s">
        <v>212</v>
      </c>
      <c r="C20" s="166"/>
      <c r="D20" s="51" t="s">
        <v>6</v>
      </c>
      <c r="E20" s="51">
        <v>1</v>
      </c>
      <c r="F20" s="51"/>
      <c r="G20" s="79">
        <f t="shared" si="0"/>
        <v>0</v>
      </c>
    </row>
    <row r="21" spans="1:8" s="48" customFormat="1" ht="39.6" customHeight="1">
      <c r="A21" s="50" t="s">
        <v>16</v>
      </c>
      <c r="B21" s="165" t="s">
        <v>213</v>
      </c>
      <c r="C21" s="165"/>
      <c r="D21" s="11" t="s">
        <v>6</v>
      </c>
      <c r="E21" s="11">
        <v>1</v>
      </c>
      <c r="F21" s="106"/>
      <c r="G21" s="27">
        <f t="shared" si="0"/>
        <v>0</v>
      </c>
      <c r="H21" s="1"/>
    </row>
    <row r="22" spans="1:8" s="48" customFormat="1" ht="28.9" customHeight="1">
      <c r="A22" s="50" t="s">
        <v>17</v>
      </c>
      <c r="B22" s="165" t="s">
        <v>215</v>
      </c>
      <c r="C22" s="165"/>
      <c r="D22" s="11" t="s">
        <v>6</v>
      </c>
      <c r="E22" s="11">
        <v>1</v>
      </c>
      <c r="F22" s="106"/>
      <c r="G22" s="27">
        <f t="shared" si="0"/>
        <v>0</v>
      </c>
      <c r="H22" s="1"/>
    </row>
    <row r="23" spans="1:8" s="48" customFormat="1" ht="28.9" customHeight="1">
      <c r="A23" s="50" t="s">
        <v>18</v>
      </c>
      <c r="B23" s="165" t="s">
        <v>216</v>
      </c>
      <c r="C23" s="165"/>
      <c r="D23" s="59" t="s">
        <v>6</v>
      </c>
      <c r="E23" s="57">
        <v>1</v>
      </c>
      <c r="F23" s="107"/>
      <c r="G23" s="81">
        <f t="shared" si="0"/>
        <v>0</v>
      </c>
      <c r="H23" s="1"/>
    </row>
    <row r="24" spans="1:8" ht="28.9" customHeight="1" thickBot="1">
      <c r="A24" s="117" t="s">
        <v>19</v>
      </c>
      <c r="B24" s="161" t="s">
        <v>221</v>
      </c>
      <c r="C24" s="162"/>
      <c r="D24" s="75" t="s">
        <v>6</v>
      </c>
      <c r="E24" s="75">
        <v>1</v>
      </c>
      <c r="F24" s="108"/>
      <c r="G24" s="77">
        <f t="shared" si="0"/>
        <v>0</v>
      </c>
    </row>
    <row r="25" spans="1:8" ht="28.9" customHeight="1" thickBot="1">
      <c r="A25" s="58"/>
      <c r="B25" s="7"/>
      <c r="C25" s="7"/>
      <c r="D25" s="38"/>
      <c r="E25" s="39" t="s">
        <v>44</v>
      </c>
      <c r="F25" s="41">
        <f>A14</f>
        <v>2</v>
      </c>
      <c r="G25" s="40">
        <f>SUM(G15:G24)</f>
        <v>0</v>
      </c>
    </row>
    <row r="26" spans="1:8" ht="28.9" customHeight="1" thickTop="1" thickBot="1">
      <c r="A26" s="98"/>
      <c r="B26" s="7"/>
      <c r="C26" s="7"/>
      <c r="D26" s="7"/>
      <c r="E26" s="7"/>
      <c r="F26" s="7"/>
      <c r="G26" s="7"/>
    </row>
    <row r="27" spans="1:8" ht="30" customHeight="1" thickTop="1">
      <c r="A27" s="126">
        <v>3</v>
      </c>
      <c r="B27" s="198" t="s">
        <v>230</v>
      </c>
      <c r="C27" s="199"/>
      <c r="D27" s="63" t="s">
        <v>1</v>
      </c>
      <c r="E27" s="63" t="s">
        <v>2</v>
      </c>
      <c r="F27" s="63" t="s">
        <v>3</v>
      </c>
      <c r="G27" s="64" t="s">
        <v>4</v>
      </c>
      <c r="H27" s="100"/>
    </row>
    <row r="28" spans="1:8" ht="107.1" customHeight="1">
      <c r="A28" s="113">
        <v>3.1</v>
      </c>
      <c r="B28" s="111" t="s">
        <v>231</v>
      </c>
      <c r="C28" s="114" t="s">
        <v>237</v>
      </c>
      <c r="D28" s="5" t="s">
        <v>232</v>
      </c>
      <c r="E28" s="5">
        <v>135</v>
      </c>
      <c r="F28" s="5"/>
      <c r="G28" s="67">
        <f>E28*F28</f>
        <v>0</v>
      </c>
      <c r="H28" s="101"/>
    </row>
    <row r="29" spans="1:8" ht="107.45" customHeight="1">
      <c r="A29" s="19">
        <v>3.2</v>
      </c>
      <c r="B29" s="111" t="s">
        <v>241</v>
      </c>
      <c r="C29" s="5" t="s">
        <v>238</v>
      </c>
      <c r="D29" s="5" t="s">
        <v>233</v>
      </c>
      <c r="E29" s="5">
        <v>5</v>
      </c>
      <c r="F29" s="5"/>
      <c r="G29" s="67">
        <f>E29*F29</f>
        <v>0</v>
      </c>
      <c r="H29" s="101"/>
    </row>
    <row r="30" spans="1:8" s="102" customFormat="1" ht="94.5" customHeight="1" thickBot="1">
      <c r="A30" s="60">
        <v>3.3</v>
      </c>
      <c r="B30" s="134" t="s">
        <v>234</v>
      </c>
      <c r="C30" s="135"/>
      <c r="D30" s="5" t="s">
        <v>235</v>
      </c>
      <c r="E30" s="5">
        <v>6</v>
      </c>
      <c r="F30" s="5"/>
      <c r="G30" s="67">
        <f>E30*F30</f>
        <v>0</v>
      </c>
      <c r="H30" s="103"/>
    </row>
    <row r="31" spans="1:8" s="102" customFormat="1" ht="45.6" customHeight="1" thickTop="1" thickBot="1">
      <c r="A31" s="109"/>
      <c r="B31" s="110"/>
      <c r="C31" s="110"/>
      <c r="D31" s="38"/>
      <c r="E31" s="39" t="s">
        <v>44</v>
      </c>
      <c r="F31" s="41">
        <f>A27</f>
        <v>3</v>
      </c>
      <c r="G31" s="40">
        <f>SUM(G28:G30)</f>
        <v>0</v>
      </c>
      <c r="H31" s="103"/>
    </row>
    <row r="32" spans="1:8" s="48" customFormat="1" ht="45" customHeight="1" thickTop="1">
      <c r="A32" s="203" t="s">
        <v>236</v>
      </c>
      <c r="B32" s="203"/>
      <c r="C32" s="203"/>
      <c r="D32" s="203"/>
      <c r="E32" s="203"/>
      <c r="F32" s="203"/>
      <c r="G32" s="203"/>
    </row>
    <row r="33" spans="1:10" s="48" customFormat="1" ht="10.5" customHeight="1" thickBot="1">
      <c r="A33" s="99"/>
      <c r="B33" s="7"/>
      <c r="C33" s="7"/>
      <c r="D33" s="14"/>
      <c r="E33" s="14"/>
      <c r="F33" s="15"/>
      <c r="G33" s="16"/>
    </row>
    <row r="34" spans="1:10" ht="28.9" customHeight="1" thickTop="1">
      <c r="A34" s="112" t="s">
        <v>242</v>
      </c>
      <c r="B34" s="29" t="s">
        <v>26</v>
      </c>
      <c r="C34" s="22"/>
      <c r="D34" s="63" t="s">
        <v>1</v>
      </c>
      <c r="E34" s="63" t="s">
        <v>2</v>
      </c>
      <c r="F34" s="63" t="s">
        <v>3</v>
      </c>
      <c r="G34" s="64" t="s">
        <v>4</v>
      </c>
    </row>
    <row r="35" spans="1:10" ht="125.1" customHeight="1">
      <c r="A35" s="121" t="s">
        <v>284</v>
      </c>
      <c r="B35" s="146" t="s">
        <v>208</v>
      </c>
      <c r="C35" s="147"/>
      <c r="D35" s="8" t="s">
        <v>265</v>
      </c>
      <c r="E35" s="8">
        <v>3</v>
      </c>
      <c r="F35" s="30"/>
      <c r="G35" s="23">
        <f>E35*F35</f>
        <v>0</v>
      </c>
    </row>
    <row r="36" spans="1:10" ht="32.25" customHeight="1">
      <c r="A36" s="129"/>
      <c r="B36" s="153" t="s">
        <v>224</v>
      </c>
      <c r="C36" s="128" t="s">
        <v>296</v>
      </c>
      <c r="D36" s="114" t="s">
        <v>45</v>
      </c>
      <c r="E36" s="114">
        <v>600</v>
      </c>
      <c r="F36" s="130"/>
      <c r="G36" s="131">
        <f>F36*E36</f>
        <v>0</v>
      </c>
    </row>
    <row r="37" spans="1:10" ht="32.25" customHeight="1">
      <c r="A37" s="129"/>
      <c r="B37" s="154"/>
      <c r="C37" s="128" t="s">
        <v>297</v>
      </c>
      <c r="D37" s="128" t="s">
        <v>45</v>
      </c>
      <c r="E37" s="114">
        <v>10</v>
      </c>
      <c r="F37" s="130"/>
      <c r="G37" s="131">
        <f t="shared" ref="G37:G44" si="1">F37*E37</f>
        <v>0</v>
      </c>
    </row>
    <row r="38" spans="1:10" ht="32.25" customHeight="1">
      <c r="A38" s="129"/>
      <c r="B38" s="154"/>
      <c r="C38" s="128" t="s">
        <v>298</v>
      </c>
      <c r="D38" s="114" t="s">
        <v>45</v>
      </c>
      <c r="E38" s="114">
        <v>20</v>
      </c>
      <c r="F38" s="130"/>
      <c r="G38" s="131">
        <f t="shared" si="1"/>
        <v>0</v>
      </c>
    </row>
    <row r="39" spans="1:10" ht="32.25" customHeight="1">
      <c r="A39" s="129"/>
      <c r="B39" s="154"/>
      <c r="C39" s="128" t="s">
        <v>299</v>
      </c>
      <c r="D39" s="114" t="s">
        <v>45</v>
      </c>
      <c r="E39" s="114">
        <v>100</v>
      </c>
      <c r="F39" s="130"/>
      <c r="G39" s="131">
        <f t="shared" si="1"/>
        <v>0</v>
      </c>
    </row>
    <row r="40" spans="1:10" ht="32.25" customHeight="1">
      <c r="A40" s="129"/>
      <c r="B40" s="154"/>
      <c r="C40" s="128" t="s">
        <v>300</v>
      </c>
      <c r="D40" s="114" t="s">
        <v>43</v>
      </c>
      <c r="E40" s="114">
        <v>22</v>
      </c>
      <c r="F40" s="130"/>
      <c r="G40" s="131">
        <f t="shared" si="1"/>
        <v>0</v>
      </c>
    </row>
    <row r="41" spans="1:10" ht="32.25" customHeight="1">
      <c r="A41" s="129"/>
      <c r="B41" s="154"/>
      <c r="C41" s="128" t="s">
        <v>301</v>
      </c>
      <c r="D41" s="114" t="s">
        <v>45</v>
      </c>
      <c r="E41" s="114">
        <v>43</v>
      </c>
      <c r="F41" s="130"/>
      <c r="G41" s="131">
        <f t="shared" si="1"/>
        <v>0</v>
      </c>
    </row>
    <row r="42" spans="1:10" ht="32.25" customHeight="1">
      <c r="A42" s="129"/>
      <c r="B42" s="154"/>
      <c r="C42" s="128" t="s">
        <v>302</v>
      </c>
      <c r="D42" s="114" t="s">
        <v>45</v>
      </c>
      <c r="E42" s="114">
        <v>70</v>
      </c>
      <c r="F42" s="130"/>
      <c r="G42" s="131">
        <f t="shared" si="1"/>
        <v>0</v>
      </c>
    </row>
    <row r="43" spans="1:10" ht="32.25" customHeight="1">
      <c r="A43" s="129"/>
      <c r="B43" s="154"/>
      <c r="C43" s="128" t="s">
        <v>303</v>
      </c>
      <c r="D43" s="114" t="s">
        <v>45</v>
      </c>
      <c r="E43" s="114">
        <v>2</v>
      </c>
      <c r="F43" s="130"/>
      <c r="G43" s="131">
        <f t="shared" si="1"/>
        <v>0</v>
      </c>
    </row>
    <row r="44" spans="1:10" ht="32.25" customHeight="1">
      <c r="A44" s="122">
        <v>4.2</v>
      </c>
      <c r="B44" s="154"/>
      <c r="C44" s="128" t="s">
        <v>304</v>
      </c>
      <c r="D44" s="5" t="s">
        <v>1</v>
      </c>
      <c r="E44" s="5">
        <v>2</v>
      </c>
      <c r="F44" s="9"/>
      <c r="G44" s="131">
        <f t="shared" si="1"/>
        <v>0</v>
      </c>
    </row>
    <row r="45" spans="1:10" ht="32.25" customHeight="1">
      <c r="A45" s="123" t="s">
        <v>285</v>
      </c>
      <c r="B45" s="154"/>
      <c r="C45" s="128" t="s">
        <v>305</v>
      </c>
      <c r="D45" s="5" t="s">
        <v>43</v>
      </c>
      <c r="E45" s="5">
        <v>4</v>
      </c>
      <c r="F45" s="9"/>
      <c r="G45" s="20">
        <f t="shared" ref="G45" si="2">+E45*F45</f>
        <v>0</v>
      </c>
    </row>
    <row r="46" spans="1:10" ht="25.5" customHeight="1">
      <c r="A46" s="124" t="s">
        <v>287</v>
      </c>
      <c r="B46" s="132" t="s">
        <v>33</v>
      </c>
      <c r="C46" s="133"/>
      <c r="D46" s="5" t="s">
        <v>1</v>
      </c>
      <c r="E46" s="5">
        <v>40</v>
      </c>
      <c r="F46" s="9"/>
      <c r="G46" s="20">
        <f>E46*F46</f>
        <v>0</v>
      </c>
    </row>
    <row r="47" spans="1:10" ht="49.9" customHeight="1" thickBot="1">
      <c r="A47" s="125" t="s">
        <v>286</v>
      </c>
      <c r="B47" s="134" t="s">
        <v>25</v>
      </c>
      <c r="C47" s="135"/>
      <c r="D47" s="5" t="s">
        <v>222</v>
      </c>
      <c r="E47" s="5">
        <v>1</v>
      </c>
      <c r="F47" s="9"/>
      <c r="G47" s="20">
        <f>E47*F47</f>
        <v>0</v>
      </c>
      <c r="J47" s="85"/>
    </row>
    <row r="48" spans="1:10" ht="28.9" customHeight="1" thickTop="1" thickBot="1">
      <c r="A48" s="94"/>
      <c r="B48" s="95"/>
      <c r="C48" s="96"/>
      <c r="D48" s="38"/>
      <c r="E48" s="39" t="s">
        <v>44</v>
      </c>
      <c r="F48" s="41" t="str">
        <f>A34</f>
        <v>4</v>
      </c>
      <c r="G48" s="40">
        <f>SUM(G35:G47)</f>
        <v>0</v>
      </c>
    </row>
    <row r="49" spans="1:10" ht="53.25" customHeight="1" thickTop="1">
      <c r="A49" s="148" t="s">
        <v>20</v>
      </c>
      <c r="B49" s="148"/>
      <c r="C49" s="148"/>
      <c r="D49" s="149"/>
      <c r="E49" s="149"/>
      <c r="F49" s="149"/>
      <c r="G49" s="149"/>
    </row>
    <row r="50" spans="1:10" ht="47.25" customHeight="1">
      <c r="A50" s="148" t="s">
        <v>37</v>
      </c>
      <c r="B50" s="148"/>
      <c r="C50" s="148"/>
      <c r="D50" s="148"/>
      <c r="E50" s="148"/>
      <c r="F50" s="148"/>
      <c r="G50" s="148"/>
    </row>
    <row r="51" spans="1:10" ht="5.25" customHeight="1" thickBot="1">
      <c r="A51" s="58"/>
      <c r="B51" s="7"/>
      <c r="C51" s="7"/>
      <c r="D51" s="14"/>
      <c r="E51" s="14"/>
      <c r="F51" s="15"/>
      <c r="G51" s="16"/>
    </row>
    <row r="52" spans="1:10" ht="28.9" customHeight="1" thickTop="1">
      <c r="A52" s="21">
        <v>5</v>
      </c>
      <c r="B52" s="29" t="s">
        <v>38</v>
      </c>
      <c r="C52" s="22"/>
      <c r="D52" s="63" t="s">
        <v>1</v>
      </c>
      <c r="E52" s="63" t="s">
        <v>2</v>
      </c>
      <c r="F52" s="63" t="s">
        <v>3</v>
      </c>
      <c r="G52" s="64" t="s">
        <v>4</v>
      </c>
    </row>
    <row r="53" spans="1:10" ht="28.9" customHeight="1">
      <c r="A53" s="24" t="s">
        <v>277</v>
      </c>
      <c r="B53" s="179" t="s">
        <v>229</v>
      </c>
      <c r="C53" s="180"/>
      <c r="D53" s="5" t="s">
        <v>6</v>
      </c>
      <c r="E53" s="5">
        <v>1</v>
      </c>
      <c r="F53" s="9"/>
      <c r="G53" s="127">
        <f t="shared" ref="G53:G59" si="3">E53*F53</f>
        <v>0</v>
      </c>
    </row>
    <row r="54" spans="1:10" ht="28.9" customHeight="1">
      <c r="A54" s="24" t="s">
        <v>278</v>
      </c>
      <c r="B54" s="132" t="s">
        <v>266</v>
      </c>
      <c r="C54" s="133"/>
      <c r="D54" s="5" t="s">
        <v>45</v>
      </c>
      <c r="E54" s="5">
        <v>1510</v>
      </c>
      <c r="F54" s="9"/>
      <c r="G54" s="127">
        <f t="shared" si="3"/>
        <v>0</v>
      </c>
    </row>
    <row r="55" spans="1:10" ht="28.9" customHeight="1">
      <c r="A55" s="24" t="s">
        <v>279</v>
      </c>
      <c r="B55" s="132" t="s">
        <v>267</v>
      </c>
      <c r="C55" s="133"/>
      <c r="D55" s="5" t="s">
        <v>45</v>
      </c>
      <c r="E55" s="5">
        <v>1400</v>
      </c>
      <c r="F55" s="9"/>
      <c r="G55" s="127">
        <f t="shared" si="3"/>
        <v>0</v>
      </c>
    </row>
    <row r="56" spans="1:10" ht="28.9" customHeight="1">
      <c r="A56" s="24" t="s">
        <v>280</v>
      </c>
      <c r="B56" s="132" t="s">
        <v>268</v>
      </c>
      <c r="C56" s="133"/>
      <c r="D56" s="5" t="s">
        <v>232</v>
      </c>
      <c r="E56" s="5">
        <v>1</v>
      </c>
      <c r="F56" s="9"/>
      <c r="G56" s="127">
        <f t="shared" si="3"/>
        <v>0</v>
      </c>
    </row>
    <row r="57" spans="1:10" ht="167.45" customHeight="1">
      <c r="A57" s="24" t="s">
        <v>281</v>
      </c>
      <c r="B57" s="144" t="s">
        <v>252</v>
      </c>
      <c r="C57" s="145"/>
      <c r="D57" s="5" t="s">
        <v>45</v>
      </c>
      <c r="E57" s="5">
        <v>1510</v>
      </c>
      <c r="F57" s="9"/>
      <c r="G57" s="127">
        <f t="shared" si="3"/>
        <v>0</v>
      </c>
    </row>
    <row r="58" spans="1:10" ht="29.45" customHeight="1">
      <c r="A58" s="24" t="s">
        <v>282</v>
      </c>
      <c r="B58" s="144" t="s">
        <v>293</v>
      </c>
      <c r="C58" s="145"/>
      <c r="D58" s="5" t="s">
        <v>232</v>
      </c>
      <c r="E58" s="5">
        <v>1</v>
      </c>
      <c r="F58" s="9"/>
      <c r="G58" s="127">
        <f t="shared" ref="G58" si="4">E58*F58</f>
        <v>0</v>
      </c>
    </row>
    <row r="59" spans="1:10" ht="28.9" customHeight="1" thickBot="1">
      <c r="A59" s="25" t="s">
        <v>283</v>
      </c>
      <c r="B59" s="151" t="s">
        <v>292</v>
      </c>
      <c r="C59" s="152"/>
      <c r="D59" s="5" t="s">
        <v>232</v>
      </c>
      <c r="E59" s="5">
        <v>1</v>
      </c>
      <c r="F59" s="9"/>
      <c r="G59" s="127">
        <f t="shared" si="3"/>
        <v>0</v>
      </c>
    </row>
    <row r="60" spans="1:10" ht="28.9" customHeight="1" thickTop="1" thickBot="1">
      <c r="A60" s="58"/>
      <c r="B60" s="7"/>
      <c r="C60" s="7"/>
      <c r="D60" s="38"/>
      <c r="E60" s="39" t="s">
        <v>44</v>
      </c>
      <c r="F60" s="41">
        <f>A52</f>
        <v>5</v>
      </c>
      <c r="G60" s="40">
        <f>SUM(G53:G59)</f>
        <v>0</v>
      </c>
    </row>
    <row r="61" spans="1:10" ht="11.25" customHeight="1" thickTop="1" thickBot="1">
      <c r="A61" s="58"/>
      <c r="B61" s="7"/>
      <c r="C61" s="7"/>
      <c r="D61" s="14"/>
      <c r="E61" s="14"/>
      <c r="F61" s="15"/>
      <c r="G61" s="16"/>
    </row>
    <row r="62" spans="1:10" ht="28.9" customHeight="1" thickTop="1">
      <c r="A62" s="21">
        <v>6</v>
      </c>
      <c r="B62" s="29" t="s">
        <v>47</v>
      </c>
      <c r="C62" s="22"/>
      <c r="D62" s="63" t="s">
        <v>1</v>
      </c>
      <c r="E62" s="63" t="s">
        <v>2</v>
      </c>
      <c r="F62" s="63" t="s">
        <v>3</v>
      </c>
      <c r="G62" s="64" t="s">
        <v>4</v>
      </c>
      <c r="J62" s="85"/>
    </row>
    <row r="63" spans="1:10" s="86" customFormat="1" ht="62.45" customHeight="1">
      <c r="A63" s="24" t="s">
        <v>32</v>
      </c>
      <c r="B63" s="150" t="s">
        <v>290</v>
      </c>
      <c r="C63" s="118" t="s">
        <v>251</v>
      </c>
      <c r="D63" s="119" t="s">
        <v>222</v>
      </c>
      <c r="E63" s="119">
        <v>4</v>
      </c>
      <c r="F63" s="119"/>
      <c r="G63" s="120">
        <f t="shared" ref="G63:G80" si="5">E63*F63</f>
        <v>0</v>
      </c>
      <c r="H63" s="1"/>
    </row>
    <row r="64" spans="1:10" ht="83.1" customHeight="1">
      <c r="A64" s="24" t="s">
        <v>239</v>
      </c>
      <c r="B64" s="150"/>
      <c r="C64" s="5" t="s">
        <v>250</v>
      </c>
      <c r="D64" s="5" t="s">
        <v>1</v>
      </c>
      <c r="E64" s="5">
        <v>1</v>
      </c>
      <c r="F64" s="5"/>
      <c r="G64" s="67">
        <f t="shared" si="5"/>
        <v>0</v>
      </c>
    </row>
    <row r="65" spans="1:7" ht="29.45" customHeight="1">
      <c r="A65" s="24" t="s">
        <v>225</v>
      </c>
      <c r="B65" s="144" t="s">
        <v>289</v>
      </c>
      <c r="C65" s="145"/>
      <c r="D65" s="5" t="s">
        <v>232</v>
      </c>
      <c r="E65" s="5">
        <v>1</v>
      </c>
      <c r="F65" s="9"/>
      <c r="G65" s="127">
        <f>E65*F65</f>
        <v>0</v>
      </c>
    </row>
    <row r="66" spans="1:7" ht="29.45" customHeight="1">
      <c r="A66" s="24" t="s">
        <v>225</v>
      </c>
      <c r="B66" s="144" t="s">
        <v>294</v>
      </c>
      <c r="C66" s="145"/>
      <c r="D66" s="5" t="s">
        <v>232</v>
      </c>
      <c r="E66" s="5">
        <v>1</v>
      </c>
      <c r="F66" s="9"/>
      <c r="G66" s="127">
        <f>E66*F66</f>
        <v>0</v>
      </c>
    </row>
    <row r="67" spans="1:7" ht="28.9" customHeight="1">
      <c r="A67" s="24" t="s">
        <v>240</v>
      </c>
      <c r="B67" s="200" t="s">
        <v>223</v>
      </c>
      <c r="C67" s="32" t="s">
        <v>253</v>
      </c>
      <c r="D67" s="5" t="s">
        <v>235</v>
      </c>
      <c r="E67" s="5">
        <v>1001</v>
      </c>
      <c r="F67" s="9"/>
      <c r="G67" s="67">
        <f t="shared" si="5"/>
        <v>0</v>
      </c>
    </row>
    <row r="68" spans="1:7" ht="28.9" customHeight="1">
      <c r="A68" s="24" t="s">
        <v>243</v>
      </c>
      <c r="B68" s="201"/>
      <c r="C68" s="32" t="s">
        <v>254</v>
      </c>
      <c r="D68" s="5" t="s">
        <v>235</v>
      </c>
      <c r="E68" s="5">
        <v>716</v>
      </c>
      <c r="F68" s="9"/>
      <c r="G68" s="67">
        <f t="shared" si="5"/>
        <v>0</v>
      </c>
    </row>
    <row r="69" spans="1:7" ht="28.9" customHeight="1">
      <c r="A69" s="24" t="s">
        <v>244</v>
      </c>
      <c r="B69" s="201"/>
      <c r="C69" s="32" t="s">
        <v>255</v>
      </c>
      <c r="D69" s="5" t="s">
        <v>235</v>
      </c>
      <c r="E69" s="5">
        <v>2</v>
      </c>
      <c r="F69" s="9"/>
      <c r="G69" s="67">
        <f t="shared" si="5"/>
        <v>0</v>
      </c>
    </row>
    <row r="70" spans="1:7" ht="48" customHeight="1">
      <c r="A70" s="24" t="s">
        <v>245</v>
      </c>
      <c r="B70" s="201"/>
      <c r="C70" s="32" t="s">
        <v>270</v>
      </c>
      <c r="D70" s="5" t="s">
        <v>235</v>
      </c>
      <c r="E70" s="5">
        <v>57</v>
      </c>
      <c r="F70" s="9"/>
      <c r="G70" s="67">
        <f t="shared" si="5"/>
        <v>0</v>
      </c>
    </row>
    <row r="71" spans="1:7" ht="28.9" customHeight="1">
      <c r="A71" s="24" t="s">
        <v>246</v>
      </c>
      <c r="B71" s="201"/>
      <c r="C71" s="32" t="s">
        <v>49</v>
      </c>
      <c r="D71" s="5" t="s">
        <v>235</v>
      </c>
      <c r="E71" s="5">
        <v>1</v>
      </c>
      <c r="F71" s="9"/>
      <c r="G71" s="67">
        <f t="shared" si="5"/>
        <v>0</v>
      </c>
    </row>
    <row r="72" spans="1:7" ht="51" customHeight="1">
      <c r="A72" s="24" t="s">
        <v>218</v>
      </c>
      <c r="B72" s="201"/>
      <c r="C72" s="32" t="s">
        <v>50</v>
      </c>
      <c r="D72" s="5" t="s">
        <v>235</v>
      </c>
      <c r="E72" s="5">
        <v>2</v>
      </c>
      <c r="F72" s="9"/>
      <c r="G72" s="67">
        <f t="shared" si="5"/>
        <v>0</v>
      </c>
    </row>
    <row r="73" spans="1:7" ht="28.9" customHeight="1">
      <c r="A73" s="24" t="s">
        <v>219</v>
      </c>
      <c r="B73" s="201"/>
      <c r="C73" s="32" t="s">
        <v>51</v>
      </c>
      <c r="D73" s="5" t="s">
        <v>235</v>
      </c>
      <c r="E73" s="5">
        <v>1</v>
      </c>
      <c r="F73" s="9"/>
      <c r="G73" s="67">
        <f t="shared" si="5"/>
        <v>0</v>
      </c>
    </row>
    <row r="74" spans="1:7" ht="28.9" customHeight="1">
      <c r="A74" s="24" t="s">
        <v>247</v>
      </c>
      <c r="B74" s="201"/>
      <c r="C74" s="32" t="s">
        <v>256</v>
      </c>
      <c r="D74" s="5" t="s">
        <v>235</v>
      </c>
      <c r="E74" s="5">
        <v>30</v>
      </c>
      <c r="F74" s="9"/>
      <c r="G74" s="67">
        <f t="shared" si="5"/>
        <v>0</v>
      </c>
    </row>
    <row r="75" spans="1:7" ht="55.5" customHeight="1">
      <c r="A75" s="24" t="s">
        <v>248</v>
      </c>
      <c r="B75" s="201"/>
      <c r="C75" s="32" t="s">
        <v>257</v>
      </c>
      <c r="D75" s="5" t="s">
        <v>235</v>
      </c>
      <c r="E75" s="5">
        <v>1</v>
      </c>
      <c r="F75" s="9"/>
      <c r="G75" s="67">
        <f t="shared" si="5"/>
        <v>0</v>
      </c>
    </row>
    <row r="76" spans="1:7" ht="28.9" customHeight="1">
      <c r="A76" s="24" t="s">
        <v>249</v>
      </c>
      <c r="B76" s="201"/>
      <c r="C76" s="32" t="s">
        <v>258</v>
      </c>
      <c r="D76" s="5" t="s">
        <v>235</v>
      </c>
      <c r="E76" s="5">
        <v>13</v>
      </c>
      <c r="F76" s="9"/>
      <c r="G76" s="67">
        <f t="shared" si="5"/>
        <v>0</v>
      </c>
    </row>
    <row r="77" spans="1:7" ht="28.9" customHeight="1">
      <c r="A77" s="24" t="s">
        <v>261</v>
      </c>
      <c r="B77" s="201"/>
      <c r="C77" s="32" t="s">
        <v>259</v>
      </c>
      <c r="D77" s="5" t="s">
        <v>235</v>
      </c>
      <c r="E77" s="5">
        <v>11</v>
      </c>
      <c r="F77" s="9"/>
      <c r="G77" s="67">
        <f t="shared" si="5"/>
        <v>0</v>
      </c>
    </row>
    <row r="78" spans="1:7" ht="28.9" customHeight="1">
      <c r="A78" s="24" t="s">
        <v>262</v>
      </c>
      <c r="B78" s="201"/>
      <c r="C78" s="32" t="s">
        <v>272</v>
      </c>
      <c r="D78" s="5" t="s">
        <v>235</v>
      </c>
      <c r="E78" s="5">
        <v>37</v>
      </c>
      <c r="F78" s="9"/>
      <c r="G78" s="67">
        <f t="shared" si="5"/>
        <v>0</v>
      </c>
    </row>
    <row r="79" spans="1:7" ht="28.9" customHeight="1">
      <c r="A79" s="24" t="s">
        <v>273</v>
      </c>
      <c r="B79" s="201"/>
      <c r="C79" s="32" t="s">
        <v>260</v>
      </c>
      <c r="D79" s="5" t="s">
        <v>235</v>
      </c>
      <c r="E79" s="5">
        <v>3</v>
      </c>
      <c r="F79" s="9"/>
      <c r="G79" s="67">
        <f t="shared" si="5"/>
        <v>0</v>
      </c>
    </row>
    <row r="80" spans="1:7" ht="28.9" customHeight="1" thickBot="1">
      <c r="A80" s="25" t="s">
        <v>288</v>
      </c>
      <c r="B80" s="202"/>
      <c r="C80" s="116" t="s">
        <v>271</v>
      </c>
      <c r="D80" s="5" t="s">
        <v>235</v>
      </c>
      <c r="E80" s="61">
        <v>3</v>
      </c>
      <c r="F80" s="66"/>
      <c r="G80" s="67">
        <f t="shared" si="5"/>
        <v>0</v>
      </c>
    </row>
    <row r="81" spans="1:10" ht="28.9" customHeight="1" thickTop="1" thickBot="1">
      <c r="A81" s="58"/>
      <c r="B81" s="7"/>
      <c r="C81" s="7"/>
      <c r="D81" s="90"/>
      <c r="E81" s="91" t="s">
        <v>44</v>
      </c>
      <c r="F81" s="92">
        <f>A62</f>
        <v>6</v>
      </c>
      <c r="G81" s="93">
        <f>SUM(G63:G80)</f>
        <v>0</v>
      </c>
    </row>
    <row r="82" spans="1:10" ht="15.6" customHeight="1" thickTop="1" thickBot="1">
      <c r="A82" s="58"/>
      <c r="B82" s="7"/>
      <c r="C82" s="7"/>
      <c r="D82" s="14"/>
      <c r="E82" s="14"/>
      <c r="F82" s="15"/>
      <c r="G82" s="16"/>
    </row>
    <row r="83" spans="1:10" ht="28.9" customHeight="1" thickTop="1">
      <c r="A83" s="21">
        <v>7</v>
      </c>
      <c r="B83" s="68" t="s">
        <v>40</v>
      </c>
      <c r="C83" s="69"/>
      <c r="D83" s="70" t="s">
        <v>1</v>
      </c>
      <c r="E83" s="63" t="s">
        <v>2</v>
      </c>
      <c r="F83" s="63" t="s">
        <v>3</v>
      </c>
      <c r="G83" s="64" t="s">
        <v>4</v>
      </c>
      <c r="J83" s="85"/>
    </row>
    <row r="84" spans="1:10" ht="28.9" customHeight="1">
      <c r="A84" s="24" t="s">
        <v>274</v>
      </c>
      <c r="B84" s="187" t="s">
        <v>48</v>
      </c>
      <c r="C84" s="188"/>
      <c r="D84" s="5" t="s">
        <v>6</v>
      </c>
      <c r="E84" s="5">
        <v>1</v>
      </c>
      <c r="F84" s="9"/>
      <c r="G84" s="20">
        <f>E84*F84</f>
        <v>0</v>
      </c>
    </row>
    <row r="85" spans="1:10" ht="47.1" customHeight="1">
      <c r="A85" s="24" t="s">
        <v>275</v>
      </c>
      <c r="B85" s="187" t="s">
        <v>291</v>
      </c>
      <c r="C85" s="188"/>
      <c r="D85" s="61" t="s">
        <v>6</v>
      </c>
      <c r="E85" s="61">
        <v>1</v>
      </c>
      <c r="F85" s="66"/>
      <c r="G85" s="62">
        <f>E85*F85</f>
        <v>0</v>
      </c>
    </row>
    <row r="86" spans="1:10" ht="28.9" customHeight="1" thickBot="1">
      <c r="A86" s="25" t="s">
        <v>276</v>
      </c>
      <c r="B86" s="185" t="s">
        <v>209</v>
      </c>
      <c r="C86" s="186"/>
      <c r="D86" s="82" t="s">
        <v>6</v>
      </c>
      <c r="E86" s="82">
        <v>1</v>
      </c>
      <c r="F86" s="83"/>
      <c r="G86" s="84">
        <f>E86*F86</f>
        <v>0</v>
      </c>
    </row>
    <row r="87" spans="1:10" ht="28.9" customHeight="1" thickTop="1" thickBot="1">
      <c r="A87" s="58"/>
      <c r="B87" s="7"/>
      <c r="C87" s="7"/>
      <c r="D87" s="38"/>
      <c r="E87" s="39" t="s">
        <v>44</v>
      </c>
      <c r="F87" s="41">
        <f>A83</f>
        <v>7</v>
      </c>
      <c r="G87" s="40">
        <f>SUM(G84:G86)</f>
        <v>0</v>
      </c>
    </row>
    <row r="88" spans="1:10" ht="28.9" customHeight="1" thickTop="1" thickBot="1">
      <c r="A88" s="58"/>
      <c r="B88" s="7"/>
      <c r="C88" s="7"/>
      <c r="D88" s="14"/>
      <c r="E88" s="14"/>
      <c r="F88" s="15"/>
      <c r="G88" s="16"/>
    </row>
    <row r="89" spans="1:10" ht="28.9" customHeight="1" thickBot="1">
      <c r="A89" s="72"/>
      <c r="B89" s="42"/>
      <c r="C89" s="43"/>
      <c r="D89" s="136" t="s">
        <v>7</v>
      </c>
      <c r="E89" s="137"/>
      <c r="F89" s="138">
        <f>(SUM(G7:G48)+SUM(G52:G87))/2</f>
        <v>0</v>
      </c>
      <c r="G89" s="139"/>
    </row>
    <row r="90" spans="1:10" ht="28.9" customHeight="1" thickBot="1">
      <c r="A90" s="73"/>
      <c r="B90" s="12"/>
      <c r="C90" s="13" t="s">
        <v>46</v>
      </c>
      <c r="D90" s="140" t="s">
        <v>8</v>
      </c>
      <c r="E90" s="141"/>
      <c r="F90" s="142">
        <f>0.2*F89</f>
        <v>0</v>
      </c>
      <c r="G90" s="143"/>
    </row>
    <row r="91" spans="1:10" ht="28.9" customHeight="1" thickBot="1">
      <c r="A91" s="74"/>
      <c r="B91" s="44"/>
      <c r="C91" s="45"/>
      <c r="D91" s="175" t="s">
        <v>9</v>
      </c>
      <c r="E91" s="176"/>
      <c r="F91" s="173">
        <f>+F89+F90</f>
        <v>0</v>
      </c>
      <c r="G91" s="174"/>
    </row>
    <row r="92" spans="1:10" ht="19.899999999999999" customHeight="1" thickBot="1"/>
    <row r="93" spans="1:10" ht="21" customHeight="1">
      <c r="A93" s="195" t="s">
        <v>227</v>
      </c>
      <c r="B93" s="196"/>
      <c r="C93" s="196"/>
      <c r="D93" s="196"/>
      <c r="E93" s="197"/>
      <c r="F93" s="47"/>
      <c r="G93" s="14"/>
    </row>
    <row r="94" spans="1:10" ht="21" customHeight="1" thickBot="1">
      <c r="A94" s="192" t="s">
        <v>226</v>
      </c>
      <c r="B94" s="193"/>
      <c r="C94" s="194"/>
      <c r="D94" s="183" t="s">
        <v>4</v>
      </c>
      <c r="E94" s="184"/>
      <c r="F94" s="47"/>
      <c r="G94" s="48"/>
    </row>
    <row r="95" spans="1:10" ht="21" customHeight="1" thickTop="1" thickBot="1">
      <c r="A95" s="89">
        <v>1</v>
      </c>
      <c r="B95" s="181" t="str">
        <f>B6</f>
        <v>ÉTUDES D'EXÉCUTION</v>
      </c>
      <c r="C95" s="182"/>
      <c r="D95" s="171">
        <f>G12</f>
        <v>0</v>
      </c>
      <c r="E95" s="172"/>
      <c r="F95" s="52"/>
      <c r="G95" s="48"/>
    </row>
    <row r="96" spans="1:10" ht="21" customHeight="1" thickTop="1" thickBot="1">
      <c r="A96" s="89">
        <v>2</v>
      </c>
      <c r="B96" s="181" t="str">
        <f>B14</f>
        <v>TRAVAUX PRÉPARATOIRES</v>
      </c>
      <c r="C96" s="182"/>
      <c r="D96" s="171">
        <f>G25</f>
        <v>0</v>
      </c>
      <c r="E96" s="172"/>
      <c r="F96" s="52"/>
      <c r="G96" s="48"/>
    </row>
    <row r="97" spans="1:7" ht="21" customHeight="1" thickTop="1" thickBot="1">
      <c r="A97" s="89">
        <v>3</v>
      </c>
      <c r="B97" s="181" t="str">
        <f>+B27</f>
        <v>TRAVAUX DE RETRAIT DES MATERIAUX CONTENANT DU PLOMB</v>
      </c>
      <c r="C97" s="182"/>
      <c r="D97" s="171">
        <f>+G31</f>
        <v>0</v>
      </c>
      <c r="E97" s="172">
        <f>+G31</f>
        <v>0</v>
      </c>
      <c r="F97" s="52"/>
      <c r="G97" s="48"/>
    </row>
    <row r="98" spans="1:7" ht="21" customHeight="1" thickTop="1" thickBot="1">
      <c r="A98" s="89">
        <v>4</v>
      </c>
      <c r="B98" s="181" t="str">
        <f>B34</f>
        <v>TRAVAUX DE RETRAIT DES MPCA</v>
      </c>
      <c r="C98" s="182"/>
      <c r="D98" s="171">
        <f>G48</f>
        <v>0</v>
      </c>
      <c r="E98" s="172"/>
      <c r="F98" s="52"/>
      <c r="G98" s="48"/>
    </row>
    <row r="99" spans="1:7" ht="21" customHeight="1" thickTop="1" thickBot="1">
      <c r="A99" s="89">
        <v>5</v>
      </c>
      <c r="B99" s="181" t="str">
        <f>B52</f>
        <v>DÉCONSTRUCTION</v>
      </c>
      <c r="C99" s="182"/>
      <c r="D99" s="171">
        <f>G60</f>
        <v>0</v>
      </c>
      <c r="E99" s="172"/>
      <c r="F99" s="52"/>
      <c r="G99" s="48"/>
    </row>
    <row r="100" spans="1:7" ht="29.25" customHeight="1" thickTop="1" thickBot="1">
      <c r="A100" s="89">
        <v>6</v>
      </c>
      <c r="B100" s="181" t="str">
        <f>B62</f>
        <v>GESTION DES PEMD en filière de réemploi ou recyclage spécifique</v>
      </c>
      <c r="C100" s="182"/>
      <c r="D100" s="171">
        <f>G81</f>
        <v>0</v>
      </c>
      <c r="E100" s="172"/>
      <c r="F100" s="52"/>
      <c r="G100" s="48"/>
    </row>
    <row r="101" spans="1:7" ht="21" customHeight="1" thickTop="1">
      <c r="A101" s="89">
        <v>8</v>
      </c>
      <c r="B101" s="181" t="str">
        <f>B83</f>
        <v>REMISE EN ÉTAT DU SITE ET RESTITUTION</v>
      </c>
      <c r="C101" s="182"/>
      <c r="D101" s="171">
        <f>G87</f>
        <v>0</v>
      </c>
      <c r="E101" s="172"/>
      <c r="F101" s="52"/>
      <c r="G101" s="48"/>
    </row>
    <row r="102" spans="1:7" ht="21" customHeight="1" thickBot="1">
      <c r="A102" s="189"/>
      <c r="B102" s="190"/>
      <c r="C102" s="191"/>
      <c r="D102" s="169">
        <f>+D101++D100+D99+D98+D97+D96+D95</f>
        <v>0</v>
      </c>
      <c r="E102" s="170"/>
      <c r="F102" s="53"/>
      <c r="G102" s="115"/>
    </row>
    <row r="103" spans="1:7" ht="28.9" customHeight="1" thickBot="1">
      <c r="A103" s="99"/>
      <c r="B103" s="7"/>
      <c r="C103" s="7"/>
      <c r="D103" s="14"/>
      <c r="E103" s="14"/>
      <c r="F103" s="15"/>
      <c r="G103" s="16"/>
    </row>
    <row r="104" spans="1:7" ht="28.9" customHeight="1" thickTop="1">
      <c r="A104" s="21" t="s">
        <v>308</v>
      </c>
      <c r="B104" s="29" t="s">
        <v>309</v>
      </c>
      <c r="C104" s="22"/>
      <c r="D104" s="63" t="s">
        <v>1</v>
      </c>
      <c r="E104" s="63" t="s">
        <v>2</v>
      </c>
      <c r="F104" s="63" t="s">
        <v>3</v>
      </c>
      <c r="G104" s="64" t="s">
        <v>4</v>
      </c>
    </row>
    <row r="105" spans="1:7" ht="29.45" customHeight="1">
      <c r="A105" s="24" t="s">
        <v>310</v>
      </c>
      <c r="B105" s="132" t="s">
        <v>269</v>
      </c>
      <c r="C105" s="133"/>
      <c r="D105" s="5" t="s">
        <v>43</v>
      </c>
      <c r="E105" s="5">
        <v>160</v>
      </c>
      <c r="F105" s="9"/>
      <c r="G105" s="127">
        <f t="shared" ref="G105" si="6">E105*F105</f>
        <v>0</v>
      </c>
    </row>
    <row r="106" spans="1:7" ht="29.45" customHeight="1" thickBot="1">
      <c r="A106" s="125" t="s">
        <v>311</v>
      </c>
      <c r="B106" s="134" t="s">
        <v>295</v>
      </c>
      <c r="C106" s="135"/>
      <c r="D106" s="5" t="s">
        <v>43</v>
      </c>
      <c r="E106" s="5">
        <v>160</v>
      </c>
      <c r="F106" s="9"/>
      <c r="G106" s="127">
        <v>0</v>
      </c>
    </row>
    <row r="107" spans="1:7" ht="11.25" customHeight="1" thickTop="1">
      <c r="A107" s="99"/>
      <c r="B107" s="7"/>
      <c r="C107" s="7"/>
      <c r="D107" s="14"/>
      <c r="E107" s="14"/>
      <c r="F107" s="15"/>
      <c r="G107" s="16"/>
    </row>
    <row r="108" spans="1:7" ht="28.9" customHeight="1" thickBot="1">
      <c r="A108" s="99"/>
      <c r="B108" s="7"/>
      <c r="C108" s="7"/>
      <c r="D108" s="14"/>
      <c r="E108" s="14"/>
      <c r="F108" s="15"/>
      <c r="G108" s="16"/>
    </row>
    <row r="109" spans="1:7" ht="24.95" customHeight="1">
      <c r="D109" s="167" t="str">
        <f>IF(D102=F89,"","erreur concordance montant somme DPGF vs récapitulatif")</f>
        <v/>
      </c>
      <c r="E109" s="167"/>
      <c r="F109" s="48"/>
      <c r="G109" s="48"/>
    </row>
    <row r="110" spans="1:7" ht="24.95" customHeight="1">
      <c r="D110" s="168"/>
      <c r="E110" s="168"/>
      <c r="F110" s="48"/>
      <c r="G110" s="48"/>
    </row>
    <row r="111" spans="1:7" ht="24.95" customHeight="1">
      <c r="D111" s="48"/>
      <c r="E111" s="48"/>
    </row>
  </sheetData>
  <mergeCells count="71">
    <mergeCell ref="A102:C102"/>
    <mergeCell ref="A94:C94"/>
    <mergeCell ref="A93:E93"/>
    <mergeCell ref="B27:C27"/>
    <mergeCell ref="B30:C30"/>
    <mergeCell ref="B57:C57"/>
    <mergeCell ref="B97:C97"/>
    <mergeCell ref="D97:E97"/>
    <mergeCell ref="B101:C101"/>
    <mergeCell ref="B98:C98"/>
    <mergeCell ref="B100:C100"/>
    <mergeCell ref="B84:C84"/>
    <mergeCell ref="B54:C54"/>
    <mergeCell ref="B55:C55"/>
    <mergeCell ref="B67:B80"/>
    <mergeCell ref="A32:G32"/>
    <mergeCell ref="A2:F2"/>
    <mergeCell ref="A3:F3"/>
    <mergeCell ref="D99:E99"/>
    <mergeCell ref="D98:E98"/>
    <mergeCell ref="B53:C53"/>
    <mergeCell ref="B96:C96"/>
    <mergeCell ref="B95:C95"/>
    <mergeCell ref="D95:E95"/>
    <mergeCell ref="D94:E94"/>
    <mergeCell ref="D96:E96"/>
    <mergeCell ref="B86:C86"/>
    <mergeCell ref="B85:C85"/>
    <mergeCell ref="B99:C99"/>
    <mergeCell ref="B18:C18"/>
    <mergeCell ref="B17:C17"/>
    <mergeCell ref="B16:C16"/>
    <mergeCell ref="D109:E110"/>
    <mergeCell ref="D102:E102"/>
    <mergeCell ref="D101:E101"/>
    <mergeCell ref="D100:E100"/>
    <mergeCell ref="F89:G89"/>
    <mergeCell ref="F90:G90"/>
    <mergeCell ref="F91:G91"/>
    <mergeCell ref="D91:E91"/>
    <mergeCell ref="D90:E90"/>
    <mergeCell ref="D89:E89"/>
    <mergeCell ref="B24:C24"/>
    <mergeCell ref="B8:C8"/>
    <mergeCell ref="B10:C10"/>
    <mergeCell ref="B9:C9"/>
    <mergeCell ref="B22:C22"/>
    <mergeCell ref="B23:C23"/>
    <mergeCell ref="B21:C21"/>
    <mergeCell ref="B20:C20"/>
    <mergeCell ref="B19:C19"/>
    <mergeCell ref="B5:C5"/>
    <mergeCell ref="B11:C11"/>
    <mergeCell ref="F5:G5"/>
    <mergeCell ref="B14:C14"/>
    <mergeCell ref="B15:C15"/>
    <mergeCell ref="B7:C7"/>
    <mergeCell ref="B66:C66"/>
    <mergeCell ref="B35:C35"/>
    <mergeCell ref="A50:G50"/>
    <mergeCell ref="A49:G49"/>
    <mergeCell ref="B63:B64"/>
    <mergeCell ref="B46:C46"/>
    <mergeCell ref="B47:C47"/>
    <mergeCell ref="B59:C59"/>
    <mergeCell ref="B56:C56"/>
    <mergeCell ref="B58:C58"/>
    <mergeCell ref="B65:C65"/>
    <mergeCell ref="B36:B45"/>
    <mergeCell ref="B105:C105"/>
    <mergeCell ref="B106:C106"/>
  </mergeCells>
  <pageMargins left="0.70866141732283472" right="0.70866141732283472" top="0.74803149606299213" bottom="0.74803149606299213" header="0.31496062992125984" footer="0.31496062992125984"/>
  <pageSetup paperSize="9" scale="65" fitToHeight="0" orientation="portrait" r:id="rId1"/>
  <headerFooter alignWithMargins="0">
    <oddFooter>&amp;C&amp;P/&amp;N</oddFooter>
  </headerFooter>
  <rowBreaks count="3" manualBreakCount="3">
    <brk id="25" max="16383" man="1"/>
    <brk id="50" max="16383" man="1"/>
    <brk id="8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ADC89-EB95-4035-8ACF-BB357042DB8B}">
  <dimension ref="B3:C128"/>
  <sheetViews>
    <sheetView topLeftCell="A84" workbookViewId="0">
      <selection activeCell="C123" sqref="C123"/>
    </sheetView>
  </sheetViews>
  <sheetFormatPr baseColWidth="10" defaultRowHeight="15"/>
  <cols>
    <col min="3" max="3" width="71.7109375" bestFit="1" customWidth="1"/>
  </cols>
  <sheetData>
    <row r="3" spans="2:3">
      <c r="B3">
        <v>1</v>
      </c>
      <c r="C3" t="s">
        <v>52</v>
      </c>
    </row>
    <row r="4" spans="2:3">
      <c r="B4">
        <v>1.1000000000000001</v>
      </c>
      <c r="C4" t="s">
        <v>53</v>
      </c>
    </row>
    <row r="5" spans="2:3">
      <c r="B5">
        <v>1.2</v>
      </c>
      <c r="C5" t="s">
        <v>54</v>
      </c>
    </row>
    <row r="6" spans="2:3">
      <c r="B6">
        <v>1.3</v>
      </c>
      <c r="C6" t="s">
        <v>55</v>
      </c>
    </row>
    <row r="7" spans="2:3">
      <c r="B7">
        <v>1.4</v>
      </c>
      <c r="C7" t="s">
        <v>56</v>
      </c>
    </row>
    <row r="8" spans="2:3">
      <c r="B8">
        <v>1.5</v>
      </c>
      <c r="C8" t="s">
        <v>57</v>
      </c>
    </row>
    <row r="9" spans="2:3">
      <c r="B9">
        <v>2</v>
      </c>
      <c r="C9" t="s">
        <v>58</v>
      </c>
    </row>
    <row r="10" spans="2:3">
      <c r="B10">
        <v>2.1</v>
      </c>
      <c r="C10" t="s">
        <v>59</v>
      </c>
    </row>
    <row r="11" spans="2:3">
      <c r="B11">
        <v>2.2000000000000002</v>
      </c>
      <c r="C11" t="s">
        <v>60</v>
      </c>
    </row>
    <row r="12" spans="2:3">
      <c r="B12">
        <v>2.2999999999999998</v>
      </c>
      <c r="C12" t="s">
        <v>61</v>
      </c>
    </row>
    <row r="13" spans="2:3">
      <c r="B13">
        <v>3</v>
      </c>
      <c r="C13" t="s">
        <v>62</v>
      </c>
    </row>
    <row r="14" spans="2:3">
      <c r="B14">
        <v>3.1</v>
      </c>
      <c r="C14" t="s">
        <v>63</v>
      </c>
    </row>
    <row r="15" spans="2:3">
      <c r="B15">
        <v>3.2</v>
      </c>
      <c r="C15" t="s">
        <v>64</v>
      </c>
    </row>
    <row r="16" spans="2:3">
      <c r="B16" t="s">
        <v>65</v>
      </c>
      <c r="C16" t="s">
        <v>66</v>
      </c>
    </row>
    <row r="17" spans="2:3">
      <c r="B17" t="s">
        <v>67</v>
      </c>
      <c r="C17" t="s">
        <v>68</v>
      </c>
    </row>
    <row r="18" spans="2:3">
      <c r="B18">
        <v>3.3</v>
      </c>
      <c r="C18" t="s">
        <v>69</v>
      </c>
    </row>
    <row r="19" spans="2:3">
      <c r="B19">
        <v>3.4</v>
      </c>
      <c r="C19" t="s">
        <v>70</v>
      </c>
    </row>
    <row r="20" spans="2:3">
      <c r="B20">
        <v>3.5</v>
      </c>
      <c r="C20" t="s">
        <v>71</v>
      </c>
    </row>
    <row r="21" spans="2:3">
      <c r="B21">
        <v>4</v>
      </c>
      <c r="C21" t="s">
        <v>72</v>
      </c>
    </row>
    <row r="22" spans="2:3">
      <c r="B22">
        <v>4.0999999999999996</v>
      </c>
      <c r="C22" t="s">
        <v>73</v>
      </c>
    </row>
    <row r="23" spans="2:3">
      <c r="B23">
        <v>4.2</v>
      </c>
      <c r="C23" t="s">
        <v>74</v>
      </c>
    </row>
    <row r="24" spans="2:3">
      <c r="B24">
        <v>5</v>
      </c>
      <c r="C24" t="s">
        <v>75</v>
      </c>
    </row>
    <row r="25" spans="2:3">
      <c r="B25">
        <v>5.0999999999999996</v>
      </c>
      <c r="C25" t="s">
        <v>76</v>
      </c>
    </row>
    <row r="26" spans="2:3">
      <c r="B26" t="s">
        <v>77</v>
      </c>
      <c r="C26" t="s">
        <v>78</v>
      </c>
    </row>
    <row r="27" spans="2:3">
      <c r="B27" t="s">
        <v>79</v>
      </c>
      <c r="C27" t="s">
        <v>80</v>
      </c>
    </row>
    <row r="28" spans="2:3">
      <c r="B28" t="s">
        <v>81</v>
      </c>
      <c r="C28" t="s">
        <v>82</v>
      </c>
    </row>
    <row r="29" spans="2:3">
      <c r="B29" t="s">
        <v>83</v>
      </c>
      <c r="C29" t="s">
        <v>84</v>
      </c>
    </row>
    <row r="30" spans="2:3">
      <c r="B30">
        <v>5.2</v>
      </c>
      <c r="C30" t="s">
        <v>85</v>
      </c>
    </row>
    <row r="31" spans="2:3">
      <c r="B31" t="s">
        <v>27</v>
      </c>
      <c r="C31" t="s">
        <v>86</v>
      </c>
    </row>
    <row r="32" spans="2:3">
      <c r="B32" t="s">
        <v>28</v>
      </c>
      <c r="C32" t="s">
        <v>87</v>
      </c>
    </row>
    <row r="33" spans="2:3">
      <c r="B33" t="s">
        <v>29</v>
      </c>
      <c r="C33" t="s">
        <v>88</v>
      </c>
    </row>
    <row r="34" spans="2:3">
      <c r="B34">
        <v>5.3</v>
      </c>
      <c r="C34" t="s">
        <v>30</v>
      </c>
    </row>
    <row r="35" spans="2:3">
      <c r="B35">
        <v>5.4</v>
      </c>
      <c r="C35" t="s">
        <v>31</v>
      </c>
    </row>
    <row r="36" spans="2:3">
      <c r="B36">
        <v>5.5</v>
      </c>
      <c r="C36" t="s">
        <v>89</v>
      </c>
    </row>
    <row r="37" spans="2:3">
      <c r="B37">
        <v>6</v>
      </c>
      <c r="C37" t="s">
        <v>90</v>
      </c>
    </row>
    <row r="38" spans="2:3">
      <c r="B38">
        <v>6.1</v>
      </c>
      <c r="C38" t="s">
        <v>91</v>
      </c>
    </row>
    <row r="39" spans="2:3">
      <c r="B39">
        <v>6.2</v>
      </c>
      <c r="C39" t="s">
        <v>92</v>
      </c>
    </row>
    <row r="40" spans="2:3">
      <c r="B40">
        <v>6.3</v>
      </c>
      <c r="C40" t="s">
        <v>93</v>
      </c>
    </row>
    <row r="41" spans="2:3">
      <c r="B41">
        <v>7</v>
      </c>
      <c r="C41" t="s">
        <v>94</v>
      </c>
    </row>
    <row r="42" spans="2:3">
      <c r="B42">
        <v>7.1</v>
      </c>
      <c r="C42" t="s">
        <v>95</v>
      </c>
    </row>
    <row r="43" spans="2:3">
      <c r="B43">
        <v>7.2</v>
      </c>
      <c r="C43" t="s">
        <v>96</v>
      </c>
    </row>
    <row r="44" spans="2:3">
      <c r="B44" t="s">
        <v>97</v>
      </c>
      <c r="C44" t="s">
        <v>98</v>
      </c>
    </row>
    <row r="45" spans="2:3">
      <c r="B45" t="s">
        <v>99</v>
      </c>
      <c r="C45" t="s">
        <v>100</v>
      </c>
    </row>
    <row r="46" spans="2:3">
      <c r="B46" t="s">
        <v>101</v>
      </c>
      <c r="C46" t="s">
        <v>102</v>
      </c>
    </row>
    <row r="47" spans="2:3">
      <c r="B47" t="s">
        <v>103</v>
      </c>
      <c r="C47" t="s">
        <v>104</v>
      </c>
    </row>
    <row r="48" spans="2:3">
      <c r="B48">
        <v>7.3</v>
      </c>
      <c r="C48" t="s">
        <v>105</v>
      </c>
    </row>
    <row r="49" spans="2:3">
      <c r="B49">
        <v>7.4</v>
      </c>
      <c r="C49" t="s">
        <v>106</v>
      </c>
    </row>
    <row r="50" spans="2:3">
      <c r="B50">
        <v>7.5</v>
      </c>
      <c r="C50" t="s">
        <v>107</v>
      </c>
    </row>
    <row r="51" spans="2:3">
      <c r="B51">
        <v>8</v>
      </c>
      <c r="C51" t="s">
        <v>108</v>
      </c>
    </row>
    <row r="52" spans="2:3">
      <c r="B52">
        <v>8.1</v>
      </c>
      <c r="C52" t="s">
        <v>109</v>
      </c>
    </row>
    <row r="53" spans="2:3">
      <c r="B53">
        <v>8.1999999999999993</v>
      </c>
      <c r="C53" t="s">
        <v>110</v>
      </c>
    </row>
    <row r="54" spans="2:3">
      <c r="B54" t="s">
        <v>111</v>
      </c>
      <c r="C54" t="s">
        <v>112</v>
      </c>
    </row>
    <row r="55" spans="2:3">
      <c r="B55" t="s">
        <v>21</v>
      </c>
      <c r="C55" t="s">
        <v>113</v>
      </c>
    </row>
    <row r="56" spans="2:3">
      <c r="B56" t="s">
        <v>114</v>
      </c>
      <c r="C56" t="s">
        <v>100</v>
      </c>
    </row>
    <row r="57" spans="2:3">
      <c r="B57" t="s">
        <v>115</v>
      </c>
      <c r="C57" t="s">
        <v>116</v>
      </c>
    </row>
    <row r="58" spans="2:3">
      <c r="B58">
        <v>8.3000000000000007</v>
      </c>
      <c r="C58" t="s">
        <v>117</v>
      </c>
    </row>
    <row r="59" spans="2:3">
      <c r="B59" t="s">
        <v>118</v>
      </c>
      <c r="C59" t="s">
        <v>119</v>
      </c>
    </row>
    <row r="60" spans="2:3">
      <c r="B60" t="s">
        <v>120</v>
      </c>
      <c r="C60" t="s">
        <v>121</v>
      </c>
    </row>
    <row r="61" spans="2:3">
      <c r="B61" t="s">
        <v>122</v>
      </c>
      <c r="C61" t="s">
        <v>123</v>
      </c>
    </row>
    <row r="62" spans="2:3">
      <c r="B62" t="s">
        <v>124</v>
      </c>
      <c r="C62" t="s">
        <v>125</v>
      </c>
    </row>
    <row r="63" spans="2:3">
      <c r="B63" t="s">
        <v>126</v>
      </c>
      <c r="C63" t="s">
        <v>127</v>
      </c>
    </row>
    <row r="64" spans="2:3">
      <c r="B64" t="s">
        <v>128</v>
      </c>
      <c r="C64" t="s">
        <v>129</v>
      </c>
    </row>
    <row r="65" spans="2:3">
      <c r="B65" t="s">
        <v>118</v>
      </c>
      <c r="C65" t="s">
        <v>130</v>
      </c>
    </row>
    <row r="66" spans="2:3">
      <c r="B66">
        <v>8.4</v>
      </c>
      <c r="C66" s="46" t="s">
        <v>204</v>
      </c>
    </row>
    <row r="67" spans="2:3">
      <c r="B67">
        <v>8.5</v>
      </c>
      <c r="C67" t="s">
        <v>131</v>
      </c>
    </row>
    <row r="68" spans="2:3">
      <c r="B68">
        <v>9</v>
      </c>
      <c r="C68" t="s">
        <v>132</v>
      </c>
    </row>
    <row r="69" spans="2:3">
      <c r="B69">
        <v>9.1</v>
      </c>
      <c r="C69" t="s">
        <v>133</v>
      </c>
    </row>
    <row r="70" spans="2:3">
      <c r="B70">
        <v>9.1999999999999993</v>
      </c>
      <c r="C70" t="s">
        <v>134</v>
      </c>
    </row>
    <row r="71" spans="2:3">
      <c r="B71">
        <v>9.3000000000000007</v>
      </c>
      <c r="C71" t="s">
        <v>135</v>
      </c>
    </row>
    <row r="72" spans="2:3">
      <c r="B72">
        <v>9.4</v>
      </c>
      <c r="C72" t="s">
        <v>136</v>
      </c>
    </row>
    <row r="73" spans="2:3">
      <c r="B73">
        <v>9.5</v>
      </c>
      <c r="C73" t="s">
        <v>137</v>
      </c>
    </row>
    <row r="74" spans="2:3">
      <c r="B74">
        <v>10</v>
      </c>
      <c r="C74" t="s">
        <v>138</v>
      </c>
    </row>
    <row r="75" spans="2:3">
      <c r="B75">
        <v>10.1</v>
      </c>
      <c r="C75" t="s">
        <v>139</v>
      </c>
    </row>
    <row r="76" spans="2:3">
      <c r="B76">
        <v>10.199999999999999</v>
      </c>
      <c r="C76" t="s">
        <v>140</v>
      </c>
    </row>
    <row r="77" spans="2:3">
      <c r="B77">
        <v>10.3</v>
      </c>
      <c r="C77" t="s">
        <v>141</v>
      </c>
    </row>
    <row r="78" spans="2:3">
      <c r="B78">
        <v>10.4</v>
      </c>
      <c r="C78" t="s">
        <v>142</v>
      </c>
    </row>
    <row r="79" spans="2:3">
      <c r="B79">
        <v>10.5</v>
      </c>
      <c r="C79" t="s">
        <v>143</v>
      </c>
    </row>
    <row r="80" spans="2:3">
      <c r="B80">
        <v>10.6</v>
      </c>
      <c r="C80" t="s">
        <v>144</v>
      </c>
    </row>
    <row r="81" spans="2:3">
      <c r="B81">
        <v>11</v>
      </c>
      <c r="C81" t="s">
        <v>34</v>
      </c>
    </row>
    <row r="82" spans="2:3">
      <c r="B82">
        <v>11.1</v>
      </c>
      <c r="C82" t="s">
        <v>145</v>
      </c>
    </row>
    <row r="83" spans="2:3">
      <c r="B83">
        <v>11.2</v>
      </c>
      <c r="C83" t="s">
        <v>146</v>
      </c>
    </row>
    <row r="84" spans="2:3">
      <c r="B84">
        <v>11.3</v>
      </c>
      <c r="C84" t="s">
        <v>147</v>
      </c>
    </row>
    <row r="85" spans="2:3">
      <c r="B85">
        <v>11.4</v>
      </c>
      <c r="C85" t="s">
        <v>148</v>
      </c>
    </row>
    <row r="86" spans="2:3">
      <c r="B86">
        <v>11.5</v>
      </c>
      <c r="C86" t="s">
        <v>149</v>
      </c>
    </row>
    <row r="87" spans="2:3">
      <c r="B87">
        <v>11.6</v>
      </c>
      <c r="C87" t="s">
        <v>150</v>
      </c>
    </row>
    <row r="88" spans="2:3">
      <c r="B88">
        <v>11.7</v>
      </c>
      <c r="C88" t="s">
        <v>151</v>
      </c>
    </row>
    <row r="89" spans="2:3">
      <c r="B89">
        <v>11.8</v>
      </c>
      <c r="C89" t="s">
        <v>152</v>
      </c>
    </row>
    <row r="90" spans="2:3">
      <c r="B90">
        <v>11.9</v>
      </c>
      <c r="C90" t="s">
        <v>153</v>
      </c>
    </row>
    <row r="91" spans="2:3">
      <c r="B91" t="s">
        <v>154</v>
      </c>
      <c r="C91" t="s">
        <v>155</v>
      </c>
    </row>
    <row r="92" spans="2:3">
      <c r="B92" t="s">
        <v>156</v>
      </c>
      <c r="C92" t="s">
        <v>157</v>
      </c>
    </row>
    <row r="93" spans="2:3">
      <c r="B93" s="54">
        <v>11.1</v>
      </c>
      <c r="C93" t="s">
        <v>158</v>
      </c>
    </row>
    <row r="94" spans="2:3">
      <c r="B94">
        <v>11.11</v>
      </c>
      <c r="C94" t="s">
        <v>159</v>
      </c>
    </row>
    <row r="95" spans="2:3">
      <c r="B95">
        <v>11.12</v>
      </c>
      <c r="C95" t="s">
        <v>160</v>
      </c>
    </row>
    <row r="96" spans="2:3">
      <c r="B96">
        <v>12</v>
      </c>
      <c r="C96" t="s">
        <v>161</v>
      </c>
    </row>
    <row r="97" spans="2:3">
      <c r="B97">
        <v>12.1</v>
      </c>
      <c r="C97" t="s">
        <v>162</v>
      </c>
    </row>
    <row r="98" spans="2:3">
      <c r="B98">
        <v>12.2</v>
      </c>
      <c r="C98" t="s">
        <v>163</v>
      </c>
    </row>
    <row r="99" spans="2:3">
      <c r="B99">
        <v>12.3</v>
      </c>
      <c r="C99" t="s">
        <v>164</v>
      </c>
    </row>
    <row r="100" spans="2:3">
      <c r="B100">
        <v>12.4</v>
      </c>
      <c r="C100" t="s">
        <v>165</v>
      </c>
    </row>
    <row r="101" spans="2:3">
      <c r="B101" t="s">
        <v>166</v>
      </c>
      <c r="C101" t="s">
        <v>167</v>
      </c>
    </row>
    <row r="102" spans="2:3">
      <c r="B102" t="s">
        <v>168</v>
      </c>
      <c r="C102" t="s">
        <v>169</v>
      </c>
    </row>
    <row r="103" spans="2:3">
      <c r="B103" t="s">
        <v>170</v>
      </c>
      <c r="C103" t="s">
        <v>171</v>
      </c>
    </row>
    <row r="104" spans="2:3">
      <c r="B104" t="s">
        <v>172</v>
      </c>
      <c r="C104" t="s">
        <v>173</v>
      </c>
    </row>
    <row r="105" spans="2:3">
      <c r="B105">
        <v>13</v>
      </c>
      <c r="C105" t="s">
        <v>35</v>
      </c>
    </row>
    <row r="106" spans="2:3">
      <c r="B106">
        <v>13.1</v>
      </c>
      <c r="C106" t="s">
        <v>174</v>
      </c>
    </row>
    <row r="107" spans="2:3">
      <c r="B107">
        <v>13.2</v>
      </c>
      <c r="C107" t="s">
        <v>175</v>
      </c>
    </row>
    <row r="108" spans="2:3">
      <c r="B108">
        <v>13.3</v>
      </c>
      <c r="C108" t="s">
        <v>39</v>
      </c>
    </row>
    <row r="109" spans="2:3">
      <c r="B109">
        <v>13.4</v>
      </c>
      <c r="C109" t="s">
        <v>176</v>
      </c>
    </row>
    <row r="110" spans="2:3">
      <c r="B110">
        <v>14</v>
      </c>
      <c r="C110" t="s">
        <v>177</v>
      </c>
    </row>
    <row r="111" spans="2:3">
      <c r="B111">
        <v>14.1</v>
      </c>
      <c r="C111" t="s">
        <v>36</v>
      </c>
    </row>
    <row r="112" spans="2:3">
      <c r="B112" t="s">
        <v>178</v>
      </c>
      <c r="C112" t="s">
        <v>179</v>
      </c>
    </row>
    <row r="113" spans="2:3">
      <c r="B113" t="s">
        <v>180</v>
      </c>
      <c r="C113" t="s">
        <v>181</v>
      </c>
    </row>
    <row r="114" spans="2:3">
      <c r="B114" t="s">
        <v>182</v>
      </c>
      <c r="C114" t="s">
        <v>183</v>
      </c>
    </row>
    <row r="115" spans="2:3">
      <c r="B115" t="s">
        <v>184</v>
      </c>
      <c r="C115" t="s">
        <v>185</v>
      </c>
    </row>
    <row r="116" spans="2:3">
      <c r="B116">
        <v>14.2</v>
      </c>
      <c r="C116" t="s">
        <v>186</v>
      </c>
    </row>
    <row r="117" spans="2:3">
      <c r="B117">
        <v>15</v>
      </c>
      <c r="C117" t="s">
        <v>187</v>
      </c>
    </row>
    <row r="118" spans="2:3">
      <c r="B118">
        <v>15.1</v>
      </c>
      <c r="C118" t="s">
        <v>188</v>
      </c>
    </row>
    <row r="119" spans="2:3">
      <c r="B119">
        <v>15.2</v>
      </c>
      <c r="C119" t="s">
        <v>189</v>
      </c>
    </row>
    <row r="120" spans="2:3">
      <c r="B120" t="s">
        <v>190</v>
      </c>
      <c r="C120" t="s">
        <v>191</v>
      </c>
    </row>
    <row r="121" spans="2:3">
      <c r="B121" t="s">
        <v>192</v>
      </c>
      <c r="C121" t="s">
        <v>193</v>
      </c>
    </row>
    <row r="122" spans="2:3">
      <c r="B122" t="s">
        <v>194</v>
      </c>
      <c r="C122" t="s">
        <v>195</v>
      </c>
    </row>
    <row r="123" spans="2:3">
      <c r="B123" t="s">
        <v>196</v>
      </c>
      <c r="C123" t="s">
        <v>197</v>
      </c>
    </row>
    <row r="124" spans="2:3">
      <c r="B124" t="s">
        <v>198</v>
      </c>
      <c r="C124" t="s">
        <v>199</v>
      </c>
    </row>
    <row r="125" spans="2:3">
      <c r="B125" t="s">
        <v>200</v>
      </c>
      <c r="C125" t="s">
        <v>201</v>
      </c>
    </row>
    <row r="126" spans="2:3">
      <c r="B126">
        <v>15.3</v>
      </c>
      <c r="C126" t="s">
        <v>202</v>
      </c>
    </row>
    <row r="127" spans="2:3">
      <c r="B127">
        <v>15.4</v>
      </c>
      <c r="C127" t="s">
        <v>41</v>
      </c>
    </row>
    <row r="128" spans="2:3">
      <c r="B128">
        <v>15.5</v>
      </c>
      <c r="C128" t="s">
        <v>203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DPGF </vt:lpstr>
      <vt:lpstr>Base de recherche</vt:lpstr>
      <vt:lpstr>'DPGF '!Zone_d_impression</vt:lpstr>
    </vt:vector>
  </TitlesOfParts>
  <Company>Burgeap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BPU DQE - CCTP DEM</dc:title>
  <dc:creator>n.fredouille@burgeap.fr;Stéphane ROBERT</dc:creator>
  <cp:lastModifiedBy>FORLIN Brice</cp:lastModifiedBy>
  <cp:lastPrinted>2024-09-24T14:19:51Z</cp:lastPrinted>
  <dcterms:created xsi:type="dcterms:W3CDTF">2016-04-20T09:52:12Z</dcterms:created>
  <dcterms:modified xsi:type="dcterms:W3CDTF">2025-11-14T11:19:41Z</dcterms:modified>
</cp:coreProperties>
</file>